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 1" sheetId="1" r:id="rId4"/>
  </sheets>
</workbook>
</file>

<file path=xl/sharedStrings.xml><?xml version="1.0" encoding="utf-8"?>
<sst xmlns="http://schemas.openxmlformats.org/spreadsheetml/2006/main" uniqueCount="103">
  <si>
    <t>Table 1</t>
  </si>
  <si>
    <r>
      <rPr>
        <b val="1"/>
        <sz val="10"/>
        <color indexed="8"/>
        <rFont val="Helvetica Neue"/>
      </rPr>
      <t xml:space="preserve">FT LEAD PASTOR (Elder)                          </t>
    </r>
    <r>
      <rPr>
        <i val="1"/>
        <sz val="9"/>
        <color indexed="8"/>
        <rFont val="Helvetica Neue"/>
      </rPr>
      <t>(No outside PT or FT job, unless approved by church board and superintendent.)</t>
    </r>
  </si>
  <si>
    <t>Calculation</t>
  </si>
  <si>
    <t>PT Bivocational Solo Pastor</t>
  </si>
  <si>
    <t>FT STAFF PASTOR (Elder)</t>
  </si>
  <si>
    <t>Calculated numbers</t>
  </si>
  <si>
    <t>Conference Employment</t>
  </si>
  <si>
    <r>
      <rPr>
        <b val="1"/>
        <sz val="10"/>
        <color indexed="8"/>
        <rFont val="Helvetica Neue"/>
      </rPr>
      <t>BASIC</t>
    </r>
    <r>
      <rPr>
        <b val="1"/>
        <sz val="10"/>
        <color indexed="8"/>
        <rFont val="Helvetica"/>
      </rPr>
      <t xml:space="preserve">  </t>
    </r>
    <r>
      <rPr>
        <sz val="10"/>
        <color indexed="8"/>
        <rFont val="Abadi MT Condensed Light"/>
      </rPr>
      <t xml:space="preserve">    (Note: this is a regional average from </t>
    </r>
    <r>
      <rPr>
        <u val="single"/>
        <sz val="10"/>
        <color indexed="15"/>
        <rFont val="Abadi MT Condensed Light"/>
      </rPr>
      <t>livingwage.mit.edu</t>
    </r>
    <r>
      <rPr>
        <sz val="10"/>
        <color indexed="8"/>
        <rFont val="Abadi MT Condensed Light"/>
      </rPr>
      <t xml:space="preserve"> for 1 person. To get the specific amt for your county, check the website)   </t>
    </r>
  </si>
  <si>
    <t>Hourly Living Wage                    $21.             for one person</t>
  </si>
  <si>
    <t>$21</t>
  </si>
  <si>
    <t>Hourly Living Wage                    $21                    for one person</t>
  </si>
  <si>
    <t>Hourly Living Wage                    $21                  for one person</t>
  </si>
  <si>
    <r>
      <rPr>
        <sz val="10"/>
        <color indexed="8"/>
        <rFont val="Helvetica Neue"/>
      </rPr>
      <t xml:space="preserve">x40 hours                                    $                x52 weeks                                 </t>
    </r>
    <r>
      <rPr>
        <u val="single"/>
        <sz val="10"/>
        <color indexed="8"/>
        <rFont val="Helvetica Neue"/>
      </rPr>
      <t xml:space="preserve">  $          .       . </t>
    </r>
  </si>
  <si>
    <t>2080</t>
  </si>
  <si>
    <r>
      <rPr>
        <sz val="10"/>
        <color indexed="8"/>
        <rFont val="Helvetica Neue"/>
      </rPr>
      <t xml:space="preserve">x hours per week                 $                x52 weeks                         </t>
    </r>
    <r>
      <rPr>
        <u val="single"/>
        <sz val="10"/>
        <color indexed="8"/>
        <rFont val="Helvetica Neue"/>
      </rPr>
      <t xml:space="preserve">  $           .   .</t>
    </r>
  </si>
  <si>
    <r>
      <rPr>
        <sz val="10"/>
        <color indexed="8"/>
        <rFont val="Helvetica Neue"/>
      </rPr>
      <t xml:space="preserve">x40 hours                                    $                x52 weeks                                 </t>
    </r>
    <r>
      <rPr>
        <u val="single"/>
        <sz val="10"/>
        <color indexed="8"/>
        <rFont val="Helvetica Neue"/>
      </rPr>
      <t xml:space="preserve">  $      .          . </t>
    </r>
  </si>
  <si>
    <r>
      <rPr>
        <b val="1"/>
        <sz val="10"/>
        <color indexed="8"/>
        <rFont val="Helvetica Neue"/>
      </rPr>
      <t xml:space="preserve">Equals Base Annual Salary (BAS) </t>
    </r>
    <r>
      <rPr>
        <sz val="9"/>
        <color indexed="8"/>
        <rFont val="Helvetica Neue"/>
      </rPr>
      <t>(including housing*)</t>
    </r>
    <r>
      <rPr>
        <b val="1"/>
        <sz val="10"/>
        <color indexed="8"/>
        <rFont val="Helvetica Neue"/>
      </rPr>
      <t xml:space="preserve">: </t>
    </r>
  </si>
  <si>
    <r>
      <rPr>
        <sz val="10"/>
        <color indexed="8"/>
        <rFont val="Helvetica Neue"/>
      </rPr>
      <t xml:space="preserve">                                                                                               .                                                 </t>
    </r>
    <r>
      <rPr>
        <sz val="10"/>
        <color indexed="16"/>
        <rFont val="Helvetica Neue"/>
      </rPr>
      <t>$43.680</t>
    </r>
  </si>
  <si>
    <t xml:space="preserve">                                                                                               Base Annual Pay (BAP).*    $</t>
  </si>
  <si>
    <r>
      <rPr>
        <sz val="10"/>
        <color indexed="8"/>
        <rFont val="Helvetica Neue"/>
      </rPr>
      <t xml:space="preserve">                                                                                               .                  </t>
    </r>
    <r>
      <rPr>
        <sz val="10"/>
        <color indexed="16"/>
        <rFont val="Helvetica Neue"/>
      </rPr>
      <t>$43.680</t>
    </r>
  </si>
  <si>
    <t>$43,680</t>
  </si>
  <si>
    <r>
      <rPr>
        <b val="1"/>
        <sz val="10"/>
        <color indexed="8"/>
        <rFont val="Helvetica Neue"/>
      </rPr>
      <t xml:space="preserve">+ Education  </t>
    </r>
    <r>
      <rPr>
        <sz val="10"/>
        <color indexed="8"/>
        <rFont val="Helvetica Neue"/>
      </rPr>
      <t>(CHOOSE 1):</t>
    </r>
  </si>
  <si>
    <t>No specific education requirement</t>
  </si>
  <si>
    <r>
      <rPr>
        <i val="1"/>
        <sz val="10"/>
        <color indexed="8"/>
        <rFont val="Helvetica Neue"/>
      </rPr>
      <t xml:space="preserve">Bachelors  </t>
    </r>
    <r>
      <rPr>
        <i val="1"/>
        <sz val="9"/>
        <color indexed="8"/>
        <rFont val="Helvetica Neue"/>
      </rPr>
      <t>(ex: w/ $25,000 BAS,          add $5,000)</t>
    </r>
  </si>
  <si>
    <r>
      <rPr>
        <sz val="10"/>
        <color indexed="8"/>
        <rFont val="Helvetica Neue"/>
      </rPr>
      <t xml:space="preserve">+ (BAS x </t>
    </r>
    <r>
      <rPr>
        <b val="1"/>
        <sz val="12"/>
        <color indexed="8"/>
        <rFont val="Helvetica Neue"/>
      </rPr>
      <t>.</t>
    </r>
    <r>
      <rPr>
        <sz val="10"/>
        <color indexed="8"/>
        <rFont val="Helvetica Neue"/>
      </rPr>
      <t>1)                             +</t>
    </r>
  </si>
  <si>
    <r>
      <rPr>
        <sz val="10"/>
        <color indexed="8"/>
        <rFont val="Helvetica Neue"/>
      </rPr>
      <t xml:space="preserve">+ (BAP x </t>
    </r>
    <r>
      <rPr>
        <b val="1"/>
        <sz val="12"/>
        <color indexed="8"/>
        <rFont val="Helvetica Neue"/>
      </rPr>
      <t>.</t>
    </r>
    <r>
      <rPr>
        <sz val="10"/>
        <color indexed="8"/>
        <rFont val="Helvetica Neue"/>
      </rPr>
      <t>1)                         +</t>
    </r>
  </si>
  <si>
    <t>$4,368</t>
  </si>
  <si>
    <r>
      <rPr>
        <i val="1"/>
        <sz val="10"/>
        <color indexed="8"/>
        <rFont val="Helvetica Neue"/>
      </rPr>
      <t xml:space="preserve">Seminary Masters       </t>
    </r>
    <r>
      <rPr>
        <i val="1"/>
        <sz val="9"/>
        <color indexed="8"/>
        <rFont val="Helvetica Neue"/>
      </rPr>
      <t>(ex: w/ $25,000 BAS, add $15,000)</t>
    </r>
  </si>
  <si>
    <t xml:space="preserve">+ (BAS x..2)                             + </t>
  </si>
  <si>
    <r>
      <rPr>
        <sz val="10"/>
        <color indexed="8"/>
        <rFont val="Helvetica Neue"/>
      </rPr>
      <t xml:space="preserve">+ (BAP x </t>
    </r>
    <r>
      <rPr>
        <b val="1"/>
        <sz val="12"/>
        <color indexed="8"/>
        <rFont val="Helvetica Neue"/>
      </rPr>
      <t>.</t>
    </r>
    <r>
      <rPr>
        <sz val="10"/>
        <color indexed="8"/>
        <rFont val="Helvetica Neue"/>
      </rPr>
      <t>2</t>
    </r>
    <r>
      <rPr>
        <sz val="10"/>
        <color indexed="8"/>
        <rFont val="Helvetica Neue"/>
      </rPr>
      <t>)                         +</t>
    </r>
  </si>
  <si>
    <r>
      <rPr>
        <sz val="10"/>
        <color indexed="8"/>
        <rFont val="Helvetica Neue"/>
      </rPr>
      <t xml:space="preserve">+ (BAS x </t>
    </r>
    <r>
      <rPr>
        <sz val="10"/>
        <color indexed="8"/>
        <rFont val="Helvetica Neue"/>
      </rPr>
      <t>.2</t>
    </r>
    <r>
      <rPr>
        <sz val="10"/>
        <color indexed="8"/>
        <rFont val="Helvetica Neue"/>
      </rPr>
      <t>)                             +</t>
    </r>
  </si>
  <si>
    <t>$8,736</t>
  </si>
  <si>
    <r>
      <rPr>
        <i val="1"/>
        <strike val="1"/>
        <sz val="10"/>
        <color indexed="17"/>
        <rFont val="Helvetica Neue"/>
      </rPr>
      <t>Ministry-related Doctorate</t>
    </r>
    <r>
      <rPr>
        <i val="1"/>
        <strike val="1"/>
        <sz val="6"/>
        <color indexed="17"/>
        <rFont val="Helvetica Neue"/>
      </rPr>
      <t xml:space="preserve">   </t>
    </r>
    <r>
      <rPr>
        <i val="1"/>
        <sz val="11"/>
        <color indexed="8"/>
        <rFont val="Helvetica Neue"/>
      </rPr>
      <t xml:space="preserve"> </t>
    </r>
    <r>
      <rPr>
        <i val="1"/>
        <sz val="11"/>
        <color indexed="18"/>
        <rFont val="Helvetica Neue"/>
      </rPr>
      <t>???</t>
    </r>
  </si>
  <si>
    <r>
      <rPr>
        <b val="1"/>
        <sz val="10"/>
        <color indexed="8"/>
        <rFont val="Helvetica Neue"/>
      </rPr>
      <t xml:space="preserve">+Church Size </t>
    </r>
    <r>
      <rPr>
        <i val="1"/>
        <sz val="9"/>
        <color indexed="8"/>
        <rFont val="Helvetica Neue"/>
      </rPr>
      <t xml:space="preserve">(Average worship attendance as reported on last year’s FM Annual Report). </t>
    </r>
    <r>
      <rPr>
        <i val="1"/>
        <sz val="10"/>
        <color indexed="8"/>
        <rFont val="Helvetica Neue"/>
      </rPr>
      <t>CHOOSE 1:</t>
    </r>
  </si>
  <si>
    <t xml:space="preserve">Conference Size (in attendance): Multiply by 10 for attendance (current Conference attendance would be x.8). Just as the size is pertinent to the senior pastor only in the local church, the size of the conference is pertinent to the superintendent in the conference. </t>
  </si>
  <si>
    <t>under 100</t>
  </si>
  <si>
    <t>Staff = Staff pastor column</t>
  </si>
  <si>
    <t>100-220 average weekly</t>
  </si>
  <si>
    <r>
      <rPr>
        <sz val="10"/>
        <color indexed="8"/>
        <rFont val="Helvetica Neue"/>
      </rPr>
      <t>+ (BAS x</t>
    </r>
    <r>
      <rPr>
        <b val="1"/>
        <sz val="10"/>
        <color indexed="8"/>
        <rFont val="Helvetica Neue"/>
      </rPr>
      <t xml:space="preserve"> </t>
    </r>
    <r>
      <rPr>
        <sz val="10"/>
        <color indexed="8"/>
        <rFont val="Helvetica Neue"/>
      </rPr>
      <t>.2</t>
    </r>
    <r>
      <rPr>
        <sz val="10"/>
        <color indexed="8"/>
        <rFont val="Helvetica Neue"/>
      </rPr>
      <t xml:space="preserve">)  </t>
    </r>
    <r>
      <rPr>
        <sz val="10"/>
        <color indexed="8"/>
        <rFont val="Helvetica Neue"/>
      </rPr>
      <t xml:space="preserve"> </t>
    </r>
    <r>
      <rPr>
        <sz val="10"/>
        <color indexed="8"/>
        <rFont val="Helvetica Neue"/>
      </rPr>
      <t xml:space="preserve">                          +</t>
    </r>
  </si>
  <si>
    <t xml:space="preserve">If your church is over 100, or your annual budget is over $150,000, every effort should be made to move your pastor to full time. </t>
  </si>
  <si>
    <t>221-499 average weekly</t>
  </si>
  <si>
    <r>
      <rPr>
        <sz val="10"/>
        <color indexed="8"/>
        <rFont val="Helvetica Neue"/>
      </rPr>
      <t>+ (BAS x</t>
    </r>
    <r>
      <rPr>
        <b val="1"/>
        <sz val="10"/>
        <color indexed="8"/>
        <rFont val="Helvetica Neue"/>
      </rPr>
      <t xml:space="preserve"> </t>
    </r>
    <r>
      <rPr>
        <sz val="10"/>
        <color indexed="8"/>
        <rFont val="Helvetica Neue"/>
      </rPr>
      <t>.4</t>
    </r>
    <r>
      <rPr>
        <sz val="10"/>
        <color indexed="8"/>
        <rFont val="Helvetica Neue"/>
      </rPr>
      <t xml:space="preserve">)  </t>
    </r>
    <r>
      <rPr>
        <sz val="10"/>
        <color indexed="8"/>
        <rFont val="Helvetica Neue"/>
      </rPr>
      <t xml:space="preserve"> </t>
    </r>
    <r>
      <rPr>
        <sz val="10"/>
        <color indexed="8"/>
        <rFont val="Helvetica Neue"/>
      </rPr>
      <t xml:space="preserve">                          +</t>
    </r>
  </si>
  <si>
    <t>$17,472</t>
  </si>
  <si>
    <t>Associate Sup</t>
  </si>
  <si>
    <t>500-999 average weekly</t>
  </si>
  <si>
    <r>
      <rPr>
        <sz val="10"/>
        <color indexed="8"/>
        <rFont val="Helvetica Neue"/>
      </rPr>
      <t xml:space="preserve">+ (BAS x </t>
    </r>
    <r>
      <rPr>
        <sz val="10"/>
        <color indexed="8"/>
        <rFont val="Helvetica Neue"/>
      </rPr>
      <t>.8</t>
    </r>
    <r>
      <rPr>
        <sz val="10"/>
        <color indexed="8"/>
        <rFont val="Helvetica Neue"/>
      </rPr>
      <t xml:space="preserve">) </t>
    </r>
    <r>
      <rPr>
        <sz val="10"/>
        <color indexed="8"/>
        <rFont val="Helvetica Neue"/>
      </rPr>
      <t xml:space="preserve">                           +   </t>
    </r>
  </si>
  <si>
    <t>Genesis: Superintendent</t>
  </si>
  <si>
    <t>over 1000</t>
  </si>
  <si>
    <t xml:space="preserve">+ (BAS x 2.0)                          +   </t>
  </si>
  <si>
    <r>
      <rPr>
        <b val="1"/>
        <sz val="10"/>
        <color indexed="8"/>
        <rFont val="Helvetica Neue"/>
      </rPr>
      <t xml:space="preserve">+Job Responsibility Adjustments </t>
    </r>
    <r>
      <rPr>
        <sz val="10"/>
        <color indexed="8"/>
        <rFont val="Helvetica Neue"/>
      </rPr>
      <t>CHOOSE 1:</t>
    </r>
    <r>
      <rPr>
        <b val="1"/>
        <sz val="10"/>
        <color indexed="8"/>
        <rFont val="Helvetica Neue"/>
      </rPr>
      <t xml:space="preserve"> </t>
    </r>
  </si>
  <si>
    <r>
      <rPr>
        <i val="1"/>
        <sz val="10"/>
        <color indexed="8"/>
        <rFont val="Helvetica Neue"/>
      </rPr>
      <t xml:space="preserve">Bi-vocational Pastor with limited responsibilities </t>
    </r>
    <r>
      <rPr>
        <i val="1"/>
        <sz val="9"/>
        <color indexed="8"/>
        <rFont val="Helvetica Neue"/>
      </rPr>
      <t>(significant lay leadership)</t>
    </r>
  </si>
  <si>
    <r>
      <rPr>
        <sz val="10"/>
        <color indexed="8"/>
        <rFont val="Helvetica Neue"/>
      </rPr>
      <t>+ (BAP x</t>
    </r>
    <r>
      <rPr>
        <sz val="10"/>
        <color indexed="8"/>
        <rFont val="Helvetica Neue"/>
      </rPr>
      <t xml:space="preserve"> </t>
    </r>
    <r>
      <rPr>
        <sz val="10"/>
        <color indexed="8"/>
        <rFont val="Helvetica Neue"/>
      </rPr>
      <t>.1</t>
    </r>
    <r>
      <rPr>
        <sz val="10"/>
        <color indexed="8"/>
        <rFont val="Helvetica Neue"/>
      </rPr>
      <t xml:space="preserve">) </t>
    </r>
    <r>
      <rPr>
        <sz val="10"/>
        <color indexed="8"/>
        <rFont val="Helvetica Neue"/>
      </rPr>
      <t xml:space="preserve">                     +</t>
    </r>
  </si>
  <si>
    <t>Solo Pastor</t>
  </si>
  <si>
    <r>
      <rPr>
        <sz val="10"/>
        <color indexed="8"/>
        <rFont val="Helvetica Neue"/>
      </rPr>
      <t>+ (BAS x</t>
    </r>
    <r>
      <rPr>
        <sz val="10"/>
        <color indexed="8"/>
        <rFont val="Helvetica Neue"/>
      </rPr>
      <t xml:space="preserve"> </t>
    </r>
    <r>
      <rPr>
        <sz val="10"/>
        <color indexed="8"/>
        <rFont val="Helvetica Neue"/>
      </rPr>
      <t>.2</t>
    </r>
    <r>
      <rPr>
        <sz val="10"/>
        <color indexed="8"/>
        <rFont val="Helvetica Neue"/>
      </rPr>
      <t xml:space="preserve">)     </t>
    </r>
    <r>
      <rPr>
        <sz val="10"/>
        <color indexed="8"/>
        <rFont val="Helvetica Neue"/>
      </rPr>
      <t xml:space="preserve">                        +</t>
    </r>
  </si>
  <si>
    <t>Staff Pastor: Oversight of PT paid staff</t>
  </si>
  <si>
    <t>Staff Pastor: Oversight of FT paid staff (or multiple PT w/ FT equiv)</t>
  </si>
  <si>
    <t>+ (BAS x .4)</t>
  </si>
  <si>
    <t>Lead Pastor: Oversight of other PT paid staff</t>
  </si>
  <si>
    <r>
      <rPr>
        <sz val="10"/>
        <color indexed="8"/>
        <rFont val="Helvetica Neue"/>
      </rPr>
      <t>+ (BAS x</t>
    </r>
    <r>
      <rPr>
        <b val="1"/>
        <sz val="10"/>
        <color indexed="8"/>
        <rFont val="Helvetica Neue"/>
      </rPr>
      <t xml:space="preserve"> </t>
    </r>
    <r>
      <rPr>
        <sz val="10"/>
        <color indexed="8"/>
        <rFont val="Helvetica Neue"/>
      </rPr>
      <t>.3</t>
    </r>
    <r>
      <rPr>
        <sz val="10"/>
        <color indexed="8"/>
        <rFont val="Helvetica Neue"/>
      </rPr>
      <t>)</t>
    </r>
    <r>
      <rPr>
        <sz val="10"/>
        <color indexed="8"/>
        <rFont val="Helvetica Neue"/>
      </rPr>
      <t xml:space="preserve">  </t>
    </r>
    <r>
      <rPr>
        <b val="1"/>
        <sz val="10"/>
        <color indexed="8"/>
        <rFont val="Helvetica Neue"/>
      </rPr>
      <t xml:space="preserve"> </t>
    </r>
    <r>
      <rPr>
        <sz val="10"/>
        <color indexed="8"/>
        <rFont val="Helvetica Neue"/>
      </rPr>
      <t xml:space="preserve">                          +</t>
    </r>
  </si>
  <si>
    <t>Lead Staff</t>
  </si>
  <si>
    <t>(BAS x .3) = $13,104</t>
  </si>
  <si>
    <t>Lead Pastor: Oversight of other FT paid staff up to 2 FT equivalent</t>
  </si>
  <si>
    <t>+(BAS x .4)                             +</t>
  </si>
  <si>
    <t>Lead Pastor: Oversight of other staff, greater than 2 FT equivalent</t>
  </si>
  <si>
    <r>
      <rPr>
        <sz val="10"/>
        <color indexed="8"/>
        <rFont val="Helvetica Neue"/>
      </rPr>
      <t xml:space="preserve">+ (BAS x </t>
    </r>
    <r>
      <rPr>
        <sz val="10"/>
        <color indexed="8"/>
        <rFont val="Helvetica Neue"/>
      </rPr>
      <t>.5</t>
    </r>
    <r>
      <rPr>
        <sz val="10"/>
        <color indexed="8"/>
        <rFont val="Helvetica Neue"/>
      </rPr>
      <t xml:space="preserve">) </t>
    </r>
    <r>
      <rPr>
        <sz val="11"/>
        <color indexed="8"/>
        <rFont val="Helvetica Neue"/>
      </rPr>
      <t xml:space="preserve"> </t>
    </r>
    <r>
      <rPr>
        <sz val="10"/>
        <color indexed="8"/>
        <rFont val="Helvetica Neue"/>
      </rPr>
      <t xml:space="preserve">                           +</t>
    </r>
  </si>
  <si>
    <t>Superintendent</t>
  </si>
  <si>
    <t>+Years Experience</t>
  </si>
  <si>
    <r>
      <rPr>
        <sz val="10"/>
        <color indexed="8"/>
        <rFont val="Helvetica Neue"/>
      </rPr>
      <t xml:space="preserve">FT Ministry Experience </t>
    </r>
    <r>
      <rPr>
        <i val="1"/>
        <sz val="10"/>
        <color indexed="8"/>
        <rFont val="Helvetica Neue"/>
      </rPr>
      <t>(max: 25)</t>
    </r>
  </si>
  <si>
    <r>
      <rPr>
        <sz val="10"/>
        <color indexed="8"/>
        <rFont val="Helvetica Neue"/>
      </rPr>
      <t xml:space="preserve">+ {(BAS x </t>
    </r>
    <r>
      <rPr>
        <b val="1"/>
        <sz val="12"/>
        <color indexed="8"/>
        <rFont val="Helvetica Neue"/>
      </rPr>
      <t>.</t>
    </r>
    <r>
      <rPr>
        <sz val="10"/>
        <color indexed="8"/>
        <rFont val="Helvetica Neue"/>
      </rPr>
      <t xml:space="preserve">01) x years of                       ministry experience} =             +          </t>
    </r>
  </si>
  <si>
    <r>
      <rPr>
        <sz val="10"/>
        <color indexed="8"/>
        <rFont val="Helvetica Neue"/>
      </rPr>
      <t xml:space="preserve">+ {(BAS x </t>
    </r>
    <r>
      <rPr>
        <b val="1"/>
        <sz val="12"/>
        <color indexed="8"/>
        <rFont val="Helvetica Neue"/>
      </rPr>
      <t>.</t>
    </r>
    <r>
      <rPr>
        <sz val="10"/>
        <color indexed="8"/>
        <rFont val="Helvetica Neue"/>
      </rPr>
      <t xml:space="preserve">01) x years of ordained ministry experience} =             +          </t>
    </r>
  </si>
  <si>
    <t>25 years: $10,920</t>
  </si>
  <si>
    <r>
      <rPr>
        <b val="1"/>
        <i val="1"/>
        <sz val="10"/>
        <color indexed="8"/>
        <rFont val="Helvetica Neue"/>
      </rPr>
      <t xml:space="preserve">OR </t>
    </r>
    <r>
      <rPr>
        <sz val="10"/>
        <color indexed="8"/>
        <rFont val="Helvetica Neue"/>
      </rPr>
      <t xml:space="preserve">Life Experience </t>
    </r>
    <r>
      <rPr>
        <i val="1"/>
        <sz val="9"/>
        <color indexed="8"/>
        <rFont val="Helvetica Neue"/>
      </rPr>
      <t xml:space="preserve">(total of Life Experience + Ministry experience cannot exceed Ministry Experience max) </t>
    </r>
  </si>
  <si>
    <r>
      <rPr>
        <sz val="10"/>
        <color indexed="8"/>
        <rFont val="Helvetica Neue"/>
      </rPr>
      <t xml:space="preserve">+ {(BAS x </t>
    </r>
    <r>
      <rPr>
        <b val="1"/>
        <sz val="12"/>
        <color indexed="8"/>
        <rFont val="Helvetica Neue"/>
      </rPr>
      <t>.</t>
    </r>
    <r>
      <rPr>
        <sz val="10"/>
        <color indexed="8"/>
        <rFont val="Helvetica Neue"/>
      </rPr>
      <t xml:space="preserve">005) x years of                       </t>
    </r>
    <r>
      <rPr>
        <b val="1"/>
        <i val="1"/>
        <sz val="10"/>
        <color indexed="8"/>
        <rFont val="Helvetica Neue"/>
      </rPr>
      <t xml:space="preserve">pertinent </t>
    </r>
    <r>
      <rPr>
        <sz val="10"/>
        <color indexed="8"/>
        <rFont val="Helvetica Neue"/>
      </rPr>
      <t xml:space="preserve">secular experience} =  +   </t>
    </r>
  </si>
  <si>
    <t>+Evaluation adjustments to consider</t>
  </si>
  <si>
    <t>Growth year for churches under 100: for every 5 people your average attendance grew…</t>
  </si>
  <si>
    <t xml:space="preserve">                                                    +</t>
  </si>
  <si>
    <t xml:space="preserve">                                          +</t>
  </si>
  <si>
    <t>Growth year for churches over 100: For every 5% your church grew…</t>
  </si>
  <si>
    <t xml:space="preserve">                                         +</t>
  </si>
  <si>
    <t>Exceptional Leadership, Outstanding Job Performance</t>
  </si>
  <si>
    <t xml:space="preserve">                                        +</t>
  </si>
  <si>
    <t xml:space="preserve">                                               +</t>
  </si>
  <si>
    <t>Significant New Job Responsibilities</t>
  </si>
  <si>
    <t xml:space="preserve">                                       +</t>
  </si>
  <si>
    <t xml:space="preserve">                                              +</t>
  </si>
  <si>
    <r>
      <rPr>
        <i val="1"/>
        <sz val="10"/>
        <color indexed="8"/>
        <rFont val="Helvetica Neue"/>
      </rPr>
      <t xml:space="preserve">Staff Pastor: Unique contribution </t>
    </r>
    <r>
      <rPr>
        <i val="1"/>
        <sz val="9"/>
        <color indexed="8"/>
        <rFont val="Helvetica Neue"/>
      </rPr>
      <t>(skills hard to replace</t>
    </r>
    <r>
      <rPr>
        <i val="1"/>
        <sz val="10"/>
        <color indexed="8"/>
        <rFont val="Helvetica Neue"/>
      </rPr>
      <t>)</t>
    </r>
  </si>
  <si>
    <r>
      <rPr>
        <i val="1"/>
        <sz val="10"/>
        <color indexed="8"/>
        <rFont val="Helvetica Neue"/>
      </rPr>
      <t xml:space="preserve">If your congregation reflects a wealthy demographic, consider adjusting your pastor’s salary to better align with your congregation.  </t>
    </r>
    <r>
      <rPr>
        <i val="1"/>
        <sz val="9"/>
        <color indexed="8"/>
        <rFont val="Helvetica Neue"/>
      </rPr>
      <t xml:space="preserve">           </t>
    </r>
  </si>
  <si>
    <t xml:space="preserve">                                            +</t>
  </si>
  <si>
    <r>
      <rPr>
        <i val="1"/>
        <sz val="10"/>
        <color indexed="8"/>
        <rFont val="Helvetica Neue"/>
      </rPr>
      <t>Needed adjustment due to significant decrease in church income or attendance</t>
    </r>
    <r>
      <rPr>
        <i val="1"/>
        <sz val="9"/>
        <color indexed="8"/>
        <rFont val="Helvetica Neue"/>
      </rPr>
      <t xml:space="preserve"> (NOTE: to remain FT must still add up amounts above the dotted line)</t>
    </r>
  </si>
  <si>
    <t xml:space="preserve">                                                   -</t>
  </si>
  <si>
    <t xml:space="preserve">Recognizing that the pastor is self-employed for purposes of Social Security, some churches choose to add to the salary an amount equal to half the self-employment tax. Add 7.65% of the salary subtotal </t>
  </si>
  <si>
    <t>Annual Salary &amp; Housing</t>
  </si>
  <si>
    <t>(Amt designated for housing:* )</t>
  </si>
  <si>
    <t xml:space="preserve">COMPLETE SALARY &amp; BENEFITS PACKAGE: </t>
  </si>
  <si>
    <r>
      <rPr>
        <b val="1"/>
        <sz val="10"/>
        <color indexed="8"/>
        <rFont val="Helvetica Neue"/>
      </rPr>
      <t>Annual Salary &amp; Housing</t>
    </r>
    <r>
      <rPr>
        <sz val="8"/>
        <color indexed="8"/>
        <rFont val="Helvetica Neue"/>
      </rPr>
      <t xml:space="preserve"> (listed above)</t>
    </r>
  </si>
  <si>
    <t>+ Pension (13.5%)</t>
  </si>
  <si>
    <r>
      <rPr>
        <b val="1"/>
        <sz val="10"/>
        <color indexed="8"/>
        <rFont val="Helvetica Neue"/>
      </rPr>
      <t xml:space="preserve">+ Life &amp; Disability Insurance </t>
    </r>
    <r>
      <rPr>
        <i val="1"/>
        <sz val="10"/>
        <color indexed="8"/>
        <rFont val="Helvetica Neue"/>
      </rPr>
      <t>(payable to Genesis Conference)</t>
    </r>
  </si>
  <si>
    <t xml:space="preserve">+Health Insurance  OR flat amount to “help with” insurance. </t>
  </si>
  <si>
    <t>+Worker’s Comp Insurance</t>
  </si>
  <si>
    <t>+Conferences / Continuing Ed</t>
  </si>
  <si>
    <t>+ Other Benefits</t>
  </si>
  <si>
    <t>Total Cost to church:</t>
  </si>
  <si>
    <t>*Template for understanding of hours / pay</t>
  </si>
</sst>
</file>

<file path=xl/styles.xml><?xml version="1.0" encoding="utf-8"?>
<styleSheet xmlns="http://schemas.openxmlformats.org/spreadsheetml/2006/main">
  <numFmts count="3">
    <numFmt numFmtId="0" formatCode="General"/>
    <numFmt numFmtId="59" formatCode="&quot;$&quot;0.00"/>
    <numFmt numFmtId="60" formatCode="&quot;$&quot;#,##0.00"/>
  </numFmts>
  <fonts count="27">
    <font>
      <sz val="10"/>
      <color indexed="8"/>
      <name val="Helvetica Neue"/>
    </font>
    <font>
      <sz val="12"/>
      <color indexed="8"/>
      <name val="Helvetica Neue"/>
    </font>
    <font>
      <sz val="15"/>
      <color indexed="8"/>
      <name val="Calibri"/>
    </font>
    <font>
      <b val="1"/>
      <sz val="10"/>
      <color indexed="8"/>
      <name val="Helvetica Neue"/>
    </font>
    <font>
      <i val="1"/>
      <sz val="9"/>
      <color indexed="8"/>
      <name val="Helvetica Neue"/>
    </font>
    <font>
      <b val="1"/>
      <sz val="10"/>
      <color indexed="8"/>
      <name val="Helvetica"/>
    </font>
    <font>
      <sz val="10"/>
      <color indexed="8"/>
      <name val="Abadi MT Condensed Light"/>
    </font>
    <font>
      <u val="single"/>
      <sz val="10"/>
      <color indexed="15"/>
      <name val="Abadi MT Condensed Light"/>
    </font>
    <font>
      <u val="single"/>
      <sz val="10"/>
      <color indexed="8"/>
      <name val="Helvetica Neue"/>
    </font>
    <font>
      <sz val="9"/>
      <color indexed="8"/>
      <name val="Helvetica Neue"/>
    </font>
    <font>
      <sz val="10"/>
      <color indexed="16"/>
      <name val="Helvetica Neue"/>
    </font>
    <font>
      <i val="1"/>
      <sz val="10"/>
      <color indexed="8"/>
      <name val="Helvetica Neue"/>
    </font>
    <font>
      <b val="1"/>
      <sz val="12"/>
      <color indexed="8"/>
      <name val="Helvetica Neue"/>
    </font>
    <font>
      <i val="1"/>
      <strike val="1"/>
      <sz val="10"/>
      <color indexed="17"/>
      <name val="Helvetica Neue"/>
    </font>
    <font>
      <i val="1"/>
      <strike val="1"/>
      <sz val="6"/>
      <color indexed="17"/>
      <name val="Helvetica Neue"/>
    </font>
    <font>
      <i val="1"/>
      <sz val="11"/>
      <color indexed="8"/>
      <name val="Helvetica Neue"/>
    </font>
    <font>
      <i val="1"/>
      <sz val="11"/>
      <color indexed="18"/>
      <name val="Helvetica Neue"/>
    </font>
    <font>
      <sz val="10"/>
      <color indexed="18"/>
      <name val="Helvetica Neue"/>
    </font>
    <font>
      <sz val="7"/>
      <color indexed="8"/>
      <name val="Helvetica Neue"/>
    </font>
    <font>
      <i val="1"/>
      <sz val="8"/>
      <color indexed="8"/>
      <name val="Helvetica Neue"/>
    </font>
    <font>
      <sz val="11"/>
      <color indexed="8"/>
      <name val="Helvetica Neue"/>
    </font>
    <font>
      <b val="1"/>
      <i val="1"/>
      <sz val="10"/>
      <color indexed="8"/>
      <name val="Helvetica Neue"/>
    </font>
    <font>
      <sz val="9"/>
      <color indexed="8"/>
      <name val="Helvetica"/>
    </font>
    <font>
      <sz val="8"/>
      <color indexed="8"/>
      <name val="Helvetica Neue"/>
    </font>
    <font>
      <b val="1"/>
      <sz val="11"/>
      <color indexed="8"/>
      <name val="Helvetica Neue"/>
    </font>
    <font>
      <u val="single"/>
      <sz val="11"/>
      <color indexed="15"/>
      <name val="Helvetica Neue"/>
    </font>
    <font>
      <u val="single"/>
      <sz val="11"/>
      <color indexed="8"/>
      <name val="Helvetica Neue"/>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s>
  <borders count="64">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style="thin">
        <color indexed="11"/>
      </bottom>
      <diagonal/>
    </border>
    <border>
      <left style="thin">
        <color indexed="11"/>
      </left>
      <right style="thin">
        <color indexed="11"/>
      </right>
      <top style="thin">
        <color indexed="11"/>
      </top>
      <bottom style="thin">
        <color indexed="13"/>
      </bottom>
      <diagonal/>
    </border>
    <border>
      <left style="thin">
        <color indexed="11"/>
      </left>
      <right style="thin">
        <color indexed="13"/>
      </right>
      <top style="thin">
        <color indexed="13"/>
      </top>
      <bottom style="thin">
        <color indexed="11"/>
      </bottom>
      <diagonal/>
    </border>
    <border>
      <left style="thin">
        <color indexed="13"/>
      </left>
      <right style="thin">
        <color indexed="13"/>
      </right>
      <top style="thin">
        <color indexed="13"/>
      </top>
      <bottom style="thin">
        <color indexed="11"/>
      </bottom>
      <diagonal/>
    </border>
    <border>
      <left style="thin">
        <color indexed="13"/>
      </left>
      <right style="thin">
        <color indexed="11"/>
      </right>
      <top style="thin">
        <color indexed="13"/>
      </top>
      <bottom style="thin">
        <color indexed="11"/>
      </bottom>
      <diagonal/>
    </border>
    <border>
      <left style="thin">
        <color indexed="11"/>
      </left>
      <right style="thin">
        <color indexed="11"/>
      </right>
      <top style="thin">
        <color indexed="13"/>
      </top>
      <bottom style="thin">
        <color indexed="11"/>
      </bottom>
      <diagonal/>
    </border>
    <border>
      <left style="thin">
        <color indexed="11"/>
      </left>
      <right style="thin">
        <color indexed="13"/>
      </right>
      <top style="thin">
        <color indexed="11"/>
      </top>
      <bottom style="thick">
        <color indexed="8"/>
      </bottom>
      <diagonal/>
    </border>
    <border>
      <left style="thin">
        <color indexed="13"/>
      </left>
      <right style="thin">
        <color indexed="13"/>
      </right>
      <top style="thin">
        <color indexed="11"/>
      </top>
      <bottom style="thick">
        <color indexed="8"/>
      </bottom>
      <diagonal/>
    </border>
    <border>
      <left style="thin">
        <color indexed="13"/>
      </left>
      <right style="thin">
        <color indexed="11"/>
      </right>
      <top style="thin">
        <color indexed="11"/>
      </top>
      <bottom style="thick">
        <color indexed="8"/>
      </bottom>
      <diagonal/>
    </border>
    <border>
      <left style="thin">
        <color indexed="11"/>
      </left>
      <right style="thin">
        <color indexed="11"/>
      </right>
      <top style="thin">
        <color indexed="11"/>
      </top>
      <bottom style="thick">
        <color indexed="8"/>
      </bottom>
      <diagonal/>
    </border>
    <border>
      <left style="thin">
        <color indexed="11"/>
      </left>
      <right style="thin">
        <color indexed="13"/>
      </right>
      <top style="thick">
        <color indexed="8"/>
      </top>
      <bottom style="thin">
        <color indexed="11"/>
      </bottom>
      <diagonal/>
    </border>
    <border>
      <left style="thin">
        <color indexed="13"/>
      </left>
      <right style="thin">
        <color indexed="13"/>
      </right>
      <top style="thick">
        <color indexed="8"/>
      </top>
      <bottom style="thin">
        <color indexed="11"/>
      </bottom>
      <diagonal/>
    </border>
    <border>
      <left style="thin">
        <color indexed="13"/>
      </left>
      <right style="thin">
        <color indexed="11"/>
      </right>
      <top style="thick">
        <color indexed="8"/>
      </top>
      <bottom style="thin">
        <color indexed="11"/>
      </bottom>
      <diagonal/>
    </border>
    <border>
      <left style="thin">
        <color indexed="11"/>
      </left>
      <right style="thin">
        <color indexed="11"/>
      </right>
      <top style="thick">
        <color indexed="8"/>
      </top>
      <bottom style="thin">
        <color indexed="11"/>
      </bottom>
      <diagonal/>
    </border>
    <border>
      <left style="thin">
        <color indexed="11"/>
      </left>
      <right style="thin">
        <color indexed="13"/>
      </right>
      <top style="thin">
        <color indexed="11"/>
      </top>
      <bottom style="thin">
        <color indexed="11"/>
      </bottom>
      <diagonal/>
    </border>
    <border>
      <left style="thin">
        <color indexed="13"/>
      </left>
      <right style="thin">
        <color indexed="13"/>
      </right>
      <top style="thin">
        <color indexed="11"/>
      </top>
      <bottom style="thin">
        <color indexed="11"/>
      </bottom>
      <diagonal/>
    </border>
    <border>
      <left style="thin">
        <color indexed="13"/>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9"/>
      </bottom>
      <diagonal/>
    </border>
    <border>
      <left style="thin">
        <color indexed="11"/>
      </left>
      <right style="thin">
        <color indexed="19"/>
      </right>
      <top style="thin">
        <color indexed="11"/>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1"/>
      </right>
      <top style="thin">
        <color indexed="11"/>
      </top>
      <bottom style="thin">
        <color indexed="11"/>
      </bottom>
      <diagonal/>
    </border>
    <border>
      <left style="thin">
        <color indexed="11"/>
      </left>
      <right style="thin">
        <color indexed="19"/>
      </right>
      <top style="thin">
        <color indexed="11"/>
      </top>
      <bottom style="thin">
        <color indexed="11"/>
      </bottom>
      <diagonal/>
    </border>
    <border>
      <left style="thin">
        <color indexed="19"/>
      </left>
      <right style="thin">
        <color indexed="11"/>
      </right>
      <top style="thin">
        <color indexed="19"/>
      </top>
      <bottom style="thin">
        <color indexed="11"/>
      </bottom>
      <diagonal/>
    </border>
    <border>
      <left style="thin">
        <color indexed="11"/>
      </left>
      <right style="thin">
        <color indexed="11"/>
      </right>
      <top style="thin">
        <color indexed="11"/>
      </top>
      <bottom style="thick">
        <color indexed="20"/>
      </bottom>
      <diagonal/>
    </border>
    <border>
      <left style="thin">
        <color indexed="19"/>
      </left>
      <right style="thin">
        <color indexed="11"/>
      </right>
      <top style="thin">
        <color indexed="19"/>
      </top>
      <bottom style="thin">
        <color indexed="19"/>
      </bottom>
      <diagonal/>
    </border>
    <border>
      <left style="thin">
        <color indexed="11"/>
      </left>
      <right style="thick">
        <color indexed="20"/>
      </right>
      <top style="thin">
        <color indexed="11"/>
      </top>
      <bottom style="thin">
        <color indexed="11"/>
      </bottom>
      <diagonal/>
    </border>
    <border>
      <left style="thick">
        <color indexed="20"/>
      </left>
      <right style="thick">
        <color indexed="20"/>
      </right>
      <top style="thick">
        <color indexed="20"/>
      </top>
      <bottom style="thick">
        <color indexed="20"/>
      </bottom>
      <diagonal/>
    </border>
    <border>
      <left style="thin">
        <color indexed="19"/>
      </left>
      <right style="thick">
        <color indexed="21"/>
      </right>
      <top style="thin">
        <color indexed="11"/>
      </top>
      <bottom style="thin">
        <color indexed="11"/>
      </bottom>
      <diagonal/>
    </border>
    <border>
      <left style="thick">
        <color indexed="21"/>
      </left>
      <right style="thick">
        <color indexed="21"/>
      </right>
      <top style="thick">
        <color indexed="20"/>
      </top>
      <bottom style="thick">
        <color indexed="21"/>
      </bottom>
      <diagonal/>
    </border>
    <border>
      <left style="thin">
        <color indexed="11"/>
      </left>
      <right style="thin">
        <color indexed="11"/>
      </right>
      <top style="thin">
        <color indexed="19"/>
      </top>
      <bottom style="thin">
        <color indexed="11"/>
      </bottom>
      <diagonal/>
    </border>
    <border>
      <left style="thin">
        <color indexed="11"/>
      </left>
      <right style="thin">
        <color indexed="10"/>
      </right>
      <top style="thick">
        <color indexed="21"/>
      </top>
      <bottom style="thin">
        <color indexed="11"/>
      </bottom>
      <diagonal/>
    </border>
    <border>
      <left style="thin">
        <color indexed="11"/>
      </left>
      <right style="thin">
        <color indexed="10"/>
      </right>
      <top style="thin">
        <color indexed="11"/>
      </top>
      <bottom style="thin">
        <color indexed="11"/>
      </bottom>
      <diagonal/>
    </border>
    <border>
      <left style="thin">
        <color indexed="11"/>
      </left>
      <right style="thin">
        <color indexed="13"/>
      </right>
      <top style="thin">
        <color indexed="11"/>
      </top>
      <bottom style="dotted">
        <color indexed="8"/>
      </bottom>
      <diagonal/>
    </border>
    <border>
      <left style="thin">
        <color indexed="13"/>
      </left>
      <right style="thin">
        <color indexed="13"/>
      </right>
      <top style="thin">
        <color indexed="11"/>
      </top>
      <bottom style="dotted">
        <color indexed="8"/>
      </bottom>
      <diagonal/>
    </border>
    <border>
      <left style="thin">
        <color indexed="13"/>
      </left>
      <right style="thin">
        <color indexed="11"/>
      </right>
      <top style="thin">
        <color indexed="11"/>
      </top>
      <bottom style="dotted">
        <color indexed="8"/>
      </bottom>
      <diagonal/>
    </border>
    <border>
      <left style="thin">
        <color indexed="11"/>
      </left>
      <right style="thin">
        <color indexed="11"/>
      </right>
      <top style="thin">
        <color indexed="11"/>
      </top>
      <bottom style="dotted">
        <color indexed="8"/>
      </bottom>
      <diagonal/>
    </border>
    <border>
      <left style="thin">
        <color indexed="11"/>
      </left>
      <right style="thin">
        <color indexed="13"/>
      </right>
      <top style="dotted">
        <color indexed="8"/>
      </top>
      <bottom style="thin">
        <color indexed="11"/>
      </bottom>
      <diagonal/>
    </border>
    <border>
      <left style="thin">
        <color indexed="13"/>
      </left>
      <right style="thin">
        <color indexed="13"/>
      </right>
      <top style="dotted">
        <color indexed="8"/>
      </top>
      <bottom style="thin">
        <color indexed="11"/>
      </bottom>
      <diagonal/>
    </border>
    <border>
      <left style="thin">
        <color indexed="13"/>
      </left>
      <right style="thin">
        <color indexed="11"/>
      </right>
      <top style="dotted">
        <color indexed="8"/>
      </top>
      <bottom style="thin">
        <color indexed="11"/>
      </bottom>
      <diagonal/>
    </border>
    <border>
      <left style="thin">
        <color indexed="11"/>
      </left>
      <right style="thin">
        <color indexed="11"/>
      </right>
      <top style="dotted">
        <color indexed="8"/>
      </top>
      <bottom style="thin">
        <color indexed="11"/>
      </bottom>
      <diagonal/>
    </border>
    <border>
      <left style="thin">
        <color indexed="11"/>
      </left>
      <right style="thin">
        <color indexed="13"/>
      </right>
      <top style="thin">
        <color indexed="11"/>
      </top>
      <bottom style="thin">
        <color indexed="22"/>
      </bottom>
      <diagonal/>
    </border>
    <border>
      <left style="thin">
        <color indexed="22"/>
      </left>
      <right style="thin">
        <color indexed="13"/>
      </right>
      <top style="thin">
        <color indexed="22"/>
      </top>
      <bottom style="thin">
        <color indexed="22"/>
      </bottom>
      <diagonal/>
    </border>
    <border>
      <left style="thin">
        <color indexed="11"/>
      </left>
      <right style="thin">
        <color indexed="13"/>
      </right>
      <top style="thin">
        <color indexed="22"/>
      </top>
      <bottom style="thick">
        <color indexed="8"/>
      </bottom>
      <diagonal/>
    </border>
    <border>
      <left style="thin">
        <color indexed="11"/>
      </left>
      <right style="thin">
        <color indexed="13"/>
      </right>
      <top style="thin">
        <color indexed="11"/>
      </top>
      <bottom style="medium">
        <color indexed="8"/>
      </bottom>
      <diagonal/>
    </border>
    <border>
      <left style="thin">
        <color indexed="13"/>
      </left>
      <right style="thin">
        <color indexed="13"/>
      </right>
      <top style="thin">
        <color indexed="11"/>
      </top>
      <bottom style="medium">
        <color indexed="8"/>
      </bottom>
      <diagonal/>
    </border>
    <border>
      <left style="thin">
        <color indexed="13"/>
      </left>
      <right style="thin">
        <color indexed="11"/>
      </right>
      <top style="thin">
        <color indexed="11"/>
      </top>
      <bottom style="medium">
        <color indexed="8"/>
      </bottom>
      <diagonal/>
    </border>
    <border>
      <left style="thin">
        <color indexed="11"/>
      </left>
      <right style="thin">
        <color indexed="11"/>
      </right>
      <top style="thin">
        <color indexed="11"/>
      </top>
      <bottom style="medium">
        <color indexed="8"/>
      </bottom>
      <diagonal/>
    </border>
    <border>
      <left style="thin">
        <color indexed="11"/>
      </left>
      <right style="thin">
        <color indexed="13"/>
      </right>
      <top style="medium">
        <color indexed="8"/>
      </top>
      <bottom style="thin">
        <color indexed="11"/>
      </bottom>
      <diagonal/>
    </border>
    <border>
      <left style="thin">
        <color indexed="13"/>
      </left>
      <right style="thin">
        <color indexed="13"/>
      </right>
      <top style="medium">
        <color indexed="8"/>
      </top>
      <bottom style="thin">
        <color indexed="11"/>
      </bottom>
      <diagonal/>
    </border>
    <border>
      <left style="thin">
        <color indexed="13"/>
      </left>
      <right style="thin">
        <color indexed="11"/>
      </right>
      <top style="medium">
        <color indexed="8"/>
      </top>
      <bottom style="thin">
        <color indexed="11"/>
      </bottom>
      <diagonal/>
    </border>
    <border>
      <left style="thin">
        <color indexed="11"/>
      </left>
      <right style="thin">
        <color indexed="11"/>
      </right>
      <top style="medium">
        <color indexed="8"/>
      </top>
      <bottom style="thin">
        <color indexed="11"/>
      </bottom>
      <diagonal/>
    </border>
    <border>
      <left style="thin">
        <color indexed="10"/>
      </left>
      <right/>
      <top style="thin">
        <color indexed="11"/>
      </top>
      <bottom/>
      <diagonal/>
    </border>
    <border>
      <left/>
      <right/>
      <top style="thin">
        <color indexed="11"/>
      </top>
      <bottom/>
      <diagonal/>
    </border>
    <border>
      <left/>
      <right style="thin">
        <color indexed="10"/>
      </right>
      <top style="thin">
        <color indexed="11"/>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applyNumberFormat="0" applyFont="1" applyFill="0" applyBorder="0" applyAlignment="1" applyProtection="0">
      <alignment vertical="top" wrapText="1"/>
    </xf>
  </cellStyleXfs>
  <cellXfs count="107">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1" fillId="2" borderId="1" applyNumberFormat="1" applyFont="1" applyFill="1" applyBorder="1" applyAlignment="1" applyProtection="0">
      <alignment horizontal="center" vertical="center"/>
    </xf>
    <xf numFmtId="0" fontId="1" fillId="2" borderId="2" applyNumberFormat="0" applyFont="1" applyFill="1" applyBorder="1" applyAlignment="1" applyProtection="0">
      <alignment horizontal="center" vertical="center"/>
    </xf>
    <xf numFmtId="0" fontId="0" fillId="2" borderId="2" applyNumberFormat="0" applyFont="1" applyFill="1" applyBorder="1" applyAlignment="1" applyProtection="0">
      <alignment vertical="top" wrapText="1"/>
    </xf>
    <xf numFmtId="0" fontId="1" fillId="2" borderId="3" applyNumberFormat="0" applyFont="1" applyFill="1" applyBorder="1" applyAlignment="1" applyProtection="0">
      <alignment horizontal="center" vertical="center"/>
    </xf>
    <xf numFmtId="0" fontId="3" fillId="3" borderId="4" applyNumberFormat="0" applyFont="1" applyFill="1" applyBorder="1" applyAlignment="1" applyProtection="0">
      <alignment vertical="top" wrapText="1"/>
    </xf>
    <xf numFmtId="49" fontId="3" fillId="3" borderId="4" applyNumberFormat="1" applyFont="1" applyFill="1" applyBorder="1" applyAlignment="1" applyProtection="0">
      <alignment vertical="top" wrapText="1"/>
    </xf>
    <xf numFmtId="49" fontId="3" fillId="3" borderId="4" applyNumberFormat="1" applyFont="1" applyFill="1" applyBorder="1" applyAlignment="1" applyProtection="0">
      <alignment horizontal="center" vertical="top" wrapText="1"/>
    </xf>
    <xf numFmtId="49" fontId="3" fillId="4" borderId="5" applyNumberFormat="1" applyFont="1" applyFill="1" applyBorder="1" applyAlignment="1" applyProtection="0">
      <alignment vertical="top" wrapText="1"/>
    </xf>
    <xf numFmtId="49" fontId="0" fillId="2" borderId="6" applyNumberFormat="1" applyFont="1" applyFill="1" applyBorder="1" applyAlignment="1" applyProtection="0">
      <alignment vertical="top" wrapText="1"/>
    </xf>
    <xf numFmtId="49" fontId="0" fillId="2" borderId="7" applyNumberFormat="1" applyFont="1" applyFill="1" applyBorder="1" applyAlignment="1" applyProtection="0">
      <alignment vertical="top" wrapText="1"/>
    </xf>
    <xf numFmtId="49" fontId="0" fillId="2" borderId="8" applyNumberFormat="1" applyFont="1" applyFill="1" applyBorder="1" applyAlignment="1" applyProtection="0">
      <alignment vertical="top" wrapText="1"/>
    </xf>
    <xf numFmtId="49" fontId="0" fillId="2" borderId="8" applyNumberFormat="1" applyFont="1" applyFill="1" applyBorder="1" applyAlignment="1" applyProtection="0">
      <alignment horizontal="center" vertical="top" wrapText="1"/>
    </xf>
    <xf numFmtId="0" fontId="3" fillId="4" borderId="9" applyNumberFormat="0" applyFont="1" applyFill="1" applyBorder="1" applyAlignment="1" applyProtection="0">
      <alignment vertical="top" wrapText="1"/>
    </xf>
    <xf numFmtId="49" fontId="0" fillId="2" borderId="10" applyNumberFormat="1" applyFont="1" applyFill="1" applyBorder="1" applyAlignment="1" applyProtection="0">
      <alignment vertical="top" wrapText="1"/>
    </xf>
    <xf numFmtId="49" fontId="0" fillId="2" borderId="11" applyNumberFormat="1" applyFont="1" applyFill="1" applyBorder="1" applyAlignment="1" applyProtection="0">
      <alignment vertical="top" wrapText="1"/>
    </xf>
    <xf numFmtId="49" fontId="0" fillId="2" borderId="12" applyNumberFormat="1" applyFont="1" applyFill="1" applyBorder="1" applyAlignment="1" applyProtection="0">
      <alignment vertical="top" wrapText="1"/>
    </xf>
    <xf numFmtId="49" fontId="0" fillId="2" borderId="12" applyNumberFormat="1" applyFont="1" applyFill="1" applyBorder="1" applyAlignment="1" applyProtection="0">
      <alignment horizontal="center" vertical="top" wrapText="1"/>
    </xf>
    <xf numFmtId="49" fontId="3" fillId="4" borderId="13" applyNumberFormat="1" applyFont="1" applyFill="1" applyBorder="1" applyAlignment="1" applyProtection="0">
      <alignment vertical="top" wrapText="1"/>
    </xf>
    <xf numFmtId="49" fontId="0" fillId="2" borderId="14" applyNumberFormat="1" applyFont="1" applyFill="1" applyBorder="1" applyAlignment="1" applyProtection="0">
      <alignment vertical="top" wrapText="1"/>
    </xf>
    <xf numFmtId="59" fontId="0" fillId="2" borderId="15" applyNumberFormat="1" applyFont="1" applyFill="1" applyBorder="1" applyAlignment="1" applyProtection="0">
      <alignment vertical="top" wrapText="1"/>
    </xf>
    <xf numFmtId="49" fontId="0" fillId="2" borderId="16" applyNumberFormat="1" applyFont="1" applyFill="1" applyBorder="1" applyAlignment="1" applyProtection="0">
      <alignment vertical="top" wrapText="1"/>
    </xf>
    <xf numFmtId="49" fontId="0" fillId="2" borderId="16" applyNumberFormat="1" applyFont="1" applyFill="1" applyBorder="1" applyAlignment="1" applyProtection="0">
      <alignment horizontal="center" vertical="top" wrapText="1"/>
    </xf>
    <xf numFmtId="49" fontId="3" fillId="4" borderId="17" applyNumberFormat="1" applyFont="1" applyFill="1" applyBorder="1" applyAlignment="1" applyProtection="0">
      <alignment vertical="top" wrapText="1"/>
    </xf>
    <xf numFmtId="0" fontId="0" fillId="2" borderId="18" applyNumberFormat="0" applyFont="1" applyFill="1" applyBorder="1" applyAlignment="1" applyProtection="0">
      <alignment vertical="top" wrapText="1"/>
    </xf>
    <xf numFmtId="0" fontId="0" fillId="2" borderId="19" applyNumberFormat="0" applyFont="1" applyFill="1" applyBorder="1" applyAlignment="1" applyProtection="0">
      <alignment vertical="top" wrapText="1"/>
    </xf>
    <xf numFmtId="0" fontId="0" fillId="2" borderId="20" applyNumberFormat="0" applyFont="1" applyFill="1" applyBorder="1" applyAlignment="1" applyProtection="0">
      <alignment vertical="top" wrapText="1"/>
    </xf>
    <xf numFmtId="0" fontId="0" fillId="2" borderId="20" applyNumberFormat="0" applyFont="1" applyFill="1" applyBorder="1" applyAlignment="1" applyProtection="0">
      <alignment horizontal="center" vertical="top" wrapText="1"/>
    </xf>
    <xf numFmtId="49" fontId="11" fillId="4" borderId="17" applyNumberFormat="1" applyFont="1" applyFill="1" applyBorder="1" applyAlignment="1" applyProtection="0">
      <alignment vertical="top" wrapText="1"/>
    </xf>
    <xf numFmtId="49" fontId="0" fillId="2" borderId="18" applyNumberFormat="1" applyFont="1" applyFill="1" applyBorder="1" applyAlignment="1" applyProtection="0">
      <alignment vertical="top" wrapText="1"/>
    </xf>
    <xf numFmtId="59" fontId="0" fillId="2" borderId="19" applyNumberFormat="1" applyFont="1" applyFill="1" applyBorder="1" applyAlignment="1" applyProtection="0">
      <alignment vertical="top" wrapText="1"/>
    </xf>
    <xf numFmtId="49" fontId="0" fillId="2" borderId="20" applyNumberFormat="1" applyFont="1" applyFill="1" applyBorder="1" applyAlignment="1" applyProtection="0">
      <alignment vertical="top" wrapText="1"/>
    </xf>
    <xf numFmtId="49" fontId="0" fillId="2" borderId="20" applyNumberFormat="1" applyFont="1" applyFill="1" applyBorder="1" applyAlignment="1" applyProtection="0">
      <alignment horizontal="center" vertical="top" wrapText="1"/>
    </xf>
    <xf numFmtId="49" fontId="0" fillId="2" borderId="19" applyNumberFormat="1" applyFont="1" applyFill="1" applyBorder="1" applyAlignment="1" applyProtection="0">
      <alignment vertical="top" wrapText="1"/>
    </xf>
    <xf numFmtId="0" fontId="17" fillId="2" borderId="20" applyNumberFormat="0" applyFont="1" applyFill="1" applyBorder="1" applyAlignment="1" applyProtection="0">
      <alignment horizontal="center" vertical="top" wrapText="1"/>
    </xf>
    <xf numFmtId="0" fontId="4" fillId="4" borderId="17" applyNumberFormat="0" applyFont="1" applyFill="1" applyBorder="1" applyAlignment="1" applyProtection="0">
      <alignment vertical="top" wrapText="1"/>
    </xf>
    <xf numFmtId="0" fontId="3" fillId="4" borderId="17" applyNumberFormat="0" applyFont="1" applyFill="1" applyBorder="1" applyAlignment="1" applyProtection="0">
      <alignment vertical="top" wrapText="1"/>
    </xf>
    <xf numFmtId="0" fontId="0" fillId="2" borderId="21" applyNumberFormat="0" applyFont="1" applyFill="1" applyBorder="1" applyAlignment="1" applyProtection="0">
      <alignment horizontal="center" vertical="top" wrapText="1"/>
    </xf>
    <xf numFmtId="49" fontId="18" fillId="2" borderId="20" applyNumberFormat="1" applyFont="1" applyFill="1" applyBorder="1" applyAlignment="1" applyProtection="0">
      <alignment horizontal="center" vertical="top" wrapText="1"/>
    </xf>
    <xf numFmtId="0" fontId="0" fillId="2" borderId="22" applyNumberFormat="0" applyFont="1" applyFill="1" applyBorder="1" applyAlignment="1" applyProtection="0">
      <alignment vertical="top" wrapText="1"/>
    </xf>
    <xf numFmtId="0" fontId="0" fillId="2" borderId="23" applyNumberFormat="0" applyFont="1" applyFill="1" applyBorder="1" applyAlignment="1" applyProtection="0">
      <alignment vertical="top" wrapText="1"/>
    </xf>
    <xf numFmtId="49" fontId="0" fillId="2" borderId="24" applyNumberFormat="1" applyFont="1" applyFill="1" applyBorder="1" applyAlignment="1" applyProtection="0">
      <alignment horizontal="center" vertical="top" wrapText="1"/>
    </xf>
    <xf numFmtId="49" fontId="19" fillId="2" borderId="25" applyNumberFormat="1" applyFont="1" applyFill="1" applyBorder="1" applyAlignment="1" applyProtection="0">
      <alignment vertical="top" wrapText="1"/>
    </xf>
    <xf numFmtId="49" fontId="0" fillId="2" borderId="26" applyNumberFormat="1" applyFont="1" applyFill="1" applyBorder="1" applyAlignment="1" applyProtection="0">
      <alignment horizontal="center" vertical="top" wrapText="1"/>
    </xf>
    <xf numFmtId="49" fontId="0" fillId="2" borderId="27" applyNumberFormat="1" applyFont="1" applyFill="1" applyBorder="1" applyAlignment="1" applyProtection="0">
      <alignment horizontal="center" vertical="top" wrapText="1"/>
    </xf>
    <xf numFmtId="0" fontId="0" fillId="2" borderId="25" applyNumberFormat="0" applyFont="1" applyFill="1" applyBorder="1" applyAlignment="1" applyProtection="0">
      <alignment vertical="top" wrapText="1"/>
    </xf>
    <xf numFmtId="0" fontId="0" fillId="2" borderId="28" applyNumberFormat="0" applyFont="1" applyFill="1" applyBorder="1" applyAlignment="1" applyProtection="0">
      <alignment vertical="top" wrapText="1"/>
    </xf>
    <xf numFmtId="49" fontId="0" fillId="2" borderId="29" applyNumberFormat="1" applyFont="1" applyFill="1" applyBorder="1" applyAlignment="1" applyProtection="0">
      <alignment horizontal="center" vertical="top" wrapText="1"/>
    </xf>
    <xf numFmtId="49" fontId="0" fillId="2" borderId="30" applyNumberFormat="1" applyFont="1" applyFill="1" applyBorder="1" applyAlignment="1" applyProtection="0">
      <alignment horizontal="center" vertical="top" wrapText="1"/>
    </xf>
    <xf numFmtId="60" fontId="0" fillId="2" borderId="31" applyNumberFormat="1" applyFont="1" applyFill="1" applyBorder="1" applyAlignment="1" applyProtection="0">
      <alignment horizontal="center" vertical="top" wrapText="1"/>
    </xf>
    <xf numFmtId="49" fontId="0" fillId="2" borderId="32" applyNumberFormat="1" applyFont="1" applyFill="1" applyBorder="1" applyAlignment="1" applyProtection="0">
      <alignment horizontal="center" vertical="top" wrapText="1"/>
    </xf>
    <xf numFmtId="0" fontId="0" fillId="2" borderId="33" applyNumberFormat="0" applyFont="1" applyFill="1" applyBorder="1" applyAlignment="1" applyProtection="0">
      <alignment vertical="top" wrapText="1"/>
    </xf>
    <xf numFmtId="60" fontId="0" fillId="2" borderId="20" applyNumberFormat="1" applyFont="1" applyFill="1" applyBorder="1" applyAlignment="1" applyProtection="0">
      <alignment horizontal="center" vertical="top" wrapText="1"/>
    </xf>
    <xf numFmtId="0" fontId="0" fillId="2" borderId="34" applyNumberFormat="0" applyFont="1" applyFill="1" applyBorder="1" applyAlignment="1" applyProtection="0">
      <alignment vertical="top" wrapText="1"/>
    </xf>
    <xf numFmtId="60" fontId="0" fillId="2" borderId="23" applyNumberFormat="1" applyFont="1" applyFill="1" applyBorder="1" applyAlignment="1" applyProtection="0">
      <alignment horizontal="center" vertical="top" wrapText="1"/>
    </xf>
    <xf numFmtId="0" fontId="0" fillId="2" borderId="23" applyNumberFormat="0" applyFont="1" applyFill="1" applyBorder="1" applyAlignment="1" applyProtection="0">
      <alignment horizontal="center" vertical="top" wrapText="1"/>
    </xf>
    <xf numFmtId="49" fontId="0" fillId="2" borderId="33" applyNumberFormat="1" applyFont="1" applyFill="1" applyBorder="1" applyAlignment="1" applyProtection="0">
      <alignment horizontal="center" vertical="top" wrapText="1"/>
    </xf>
    <xf numFmtId="60" fontId="0" fillId="2" borderId="20" applyNumberFormat="1" applyFont="1" applyFill="1" applyBorder="1" applyAlignment="1" applyProtection="0">
      <alignment vertical="top" wrapText="1"/>
    </xf>
    <xf numFmtId="0" fontId="0" fillId="2" borderId="35" applyNumberFormat="0" applyFont="1" applyFill="1" applyBorder="1" applyAlignment="1" applyProtection="0">
      <alignment vertical="top" wrapText="1"/>
    </xf>
    <xf numFmtId="49" fontId="11" fillId="4" borderId="36" applyNumberFormat="1" applyFont="1" applyFill="1" applyBorder="1" applyAlignment="1" applyProtection="0">
      <alignment vertical="top" wrapText="1"/>
    </xf>
    <xf numFmtId="49" fontId="0" fillId="2" borderId="37" applyNumberFormat="1" applyFont="1" applyFill="1" applyBorder="1" applyAlignment="1" applyProtection="0">
      <alignment vertical="top" wrapText="1"/>
    </xf>
    <xf numFmtId="59" fontId="0" fillId="2" borderId="38" applyNumberFormat="1" applyFont="1" applyFill="1" applyBorder="1" applyAlignment="1" applyProtection="0">
      <alignment vertical="top" wrapText="1"/>
    </xf>
    <xf numFmtId="0" fontId="0" fillId="2" borderId="39" applyNumberFormat="0" applyFont="1" applyFill="1" applyBorder="1" applyAlignment="1" applyProtection="0">
      <alignment vertical="top" wrapText="1"/>
    </xf>
    <xf numFmtId="49" fontId="0" fillId="2" borderId="21" applyNumberFormat="1" applyFont="1" applyFill="1" applyBorder="1" applyAlignment="1" applyProtection="0">
      <alignment horizontal="center" vertical="top" wrapText="1"/>
    </xf>
    <xf numFmtId="0" fontId="11" fillId="4" borderId="40" applyNumberFormat="0" applyFont="1" applyFill="1" applyBorder="1" applyAlignment="1" applyProtection="0">
      <alignment vertical="top" wrapText="1"/>
    </xf>
    <xf numFmtId="0" fontId="0" fillId="2" borderId="41" applyNumberFormat="0" applyFont="1" applyFill="1" applyBorder="1" applyAlignment="1" applyProtection="0">
      <alignment vertical="top" wrapText="1"/>
    </xf>
    <xf numFmtId="0" fontId="0" fillId="2" borderId="42" applyNumberFormat="0" applyFont="1" applyFill="1" applyBorder="1" applyAlignment="1" applyProtection="0">
      <alignment vertical="top" wrapText="1"/>
    </xf>
    <xf numFmtId="0" fontId="0" fillId="2" borderId="43" applyNumberFormat="0" applyFont="1" applyFill="1" applyBorder="1" applyAlignment="1" applyProtection="0">
      <alignment vertical="top" wrapText="1"/>
    </xf>
    <xf numFmtId="0" fontId="0" fillId="2" borderId="25" applyNumberFormat="0" applyFont="1" applyFill="1" applyBorder="1" applyAlignment="1" applyProtection="0">
      <alignment horizontal="center" vertical="top" wrapText="1"/>
    </xf>
    <xf numFmtId="0" fontId="0" fillId="2" borderId="33" applyNumberFormat="0" applyFont="1" applyFill="1" applyBorder="1" applyAlignment="1" applyProtection="0">
      <alignment horizontal="center" vertical="top" wrapText="1"/>
    </xf>
    <xf numFmtId="49" fontId="0" fillId="4" borderId="17" applyNumberFormat="1" applyFont="1" applyFill="1" applyBorder="1" applyAlignment="1" applyProtection="0">
      <alignment vertical="top" wrapText="1"/>
    </xf>
    <xf numFmtId="49" fontId="11" fillId="4" borderId="44" applyNumberFormat="1" applyFont="1" applyFill="1" applyBorder="1" applyAlignment="1" applyProtection="0">
      <alignment vertical="top" wrapText="1"/>
    </xf>
    <xf numFmtId="49" fontId="22" fillId="4" borderId="45" applyNumberFormat="1" applyFont="1" applyFill="1" applyBorder="1" applyAlignment="1" applyProtection="0">
      <alignment horizontal="left" vertical="top" wrapText="1" readingOrder="1"/>
    </xf>
    <xf numFmtId="0" fontId="3" fillId="4" borderId="46" applyNumberFormat="0" applyFont="1" applyFill="1" applyBorder="1" applyAlignment="1" applyProtection="0">
      <alignment vertical="top" wrapText="1"/>
    </xf>
    <xf numFmtId="0" fontId="0" fillId="2" borderId="10" applyNumberFormat="0" applyFont="1" applyFill="1" applyBorder="1" applyAlignment="1" applyProtection="0">
      <alignment vertical="top" wrapText="1"/>
    </xf>
    <xf numFmtId="0" fontId="0" fillId="2" borderId="11" applyNumberFormat="0" applyFont="1" applyFill="1" applyBorder="1" applyAlignment="1" applyProtection="0">
      <alignment vertical="top" wrapText="1"/>
    </xf>
    <xf numFmtId="0" fontId="0" fillId="2" borderId="12" applyNumberFormat="0" applyFont="1" applyFill="1" applyBorder="1" applyAlignment="1" applyProtection="0">
      <alignment vertical="top" wrapText="1"/>
    </xf>
    <xf numFmtId="0" fontId="0" fillId="2" borderId="12" applyNumberFormat="0" applyFont="1" applyFill="1" applyBorder="1" applyAlignment="1" applyProtection="0">
      <alignment horizontal="center" vertical="top" wrapText="1"/>
    </xf>
    <xf numFmtId="0" fontId="3" fillId="4" borderId="13" applyNumberFormat="0" applyFont="1" applyFill="1" applyBorder="1" applyAlignment="1" applyProtection="0">
      <alignment vertical="top" wrapText="1"/>
    </xf>
    <xf numFmtId="0" fontId="0" fillId="2" borderId="14" applyNumberFormat="0" applyFont="1" applyFill="1" applyBorder="1" applyAlignment="1" applyProtection="0">
      <alignment vertical="top" wrapText="1"/>
    </xf>
    <xf numFmtId="0" fontId="0" fillId="2" borderId="15" applyNumberFormat="0" applyFont="1" applyFill="1" applyBorder="1" applyAlignment="1" applyProtection="0">
      <alignment vertical="top" wrapText="1"/>
    </xf>
    <xf numFmtId="0" fontId="0" fillId="2" borderId="16" applyNumberFormat="0" applyFont="1" applyFill="1" applyBorder="1" applyAlignment="1" applyProtection="0">
      <alignment vertical="top" wrapText="1"/>
    </xf>
    <xf numFmtId="0" fontId="0" fillId="2" borderId="16" applyNumberFormat="0" applyFont="1" applyFill="1" applyBorder="1" applyAlignment="1" applyProtection="0">
      <alignment horizontal="center" vertical="top" wrapText="1"/>
    </xf>
    <xf numFmtId="49" fontId="4" fillId="4" borderId="17" applyNumberFormat="1" applyFont="1" applyFill="1" applyBorder="1" applyAlignment="1" applyProtection="0">
      <alignment horizontal="right" vertical="top" wrapText="1"/>
    </xf>
    <xf numFmtId="49" fontId="11" fillId="4" borderId="47" applyNumberFormat="1" applyFont="1" applyFill="1" applyBorder="1" applyAlignment="1" applyProtection="0">
      <alignment vertical="top" wrapText="1"/>
    </xf>
    <xf numFmtId="0" fontId="0" fillId="2" borderId="48" applyNumberFormat="0" applyFont="1" applyFill="1" applyBorder="1" applyAlignment="1" applyProtection="0">
      <alignment vertical="top" wrapText="1"/>
    </xf>
    <xf numFmtId="0" fontId="0" fillId="2" borderId="49" applyNumberFormat="0" applyFont="1" applyFill="1" applyBorder="1" applyAlignment="1" applyProtection="0">
      <alignment vertical="top" wrapText="1"/>
    </xf>
    <xf numFmtId="0" fontId="0" fillId="2" borderId="50" applyNumberFormat="0" applyFont="1" applyFill="1" applyBorder="1" applyAlignment="1" applyProtection="0">
      <alignment vertical="top" wrapText="1"/>
    </xf>
    <xf numFmtId="0" fontId="0" fillId="2" borderId="50" applyNumberFormat="0" applyFont="1" applyFill="1" applyBorder="1" applyAlignment="1" applyProtection="0">
      <alignment horizontal="center" vertical="top" wrapText="1"/>
    </xf>
    <xf numFmtId="49" fontId="3" fillId="4" borderId="51" applyNumberFormat="1" applyFont="1" applyFill="1" applyBorder="1" applyAlignment="1" applyProtection="0">
      <alignment vertical="top" wrapText="1"/>
    </xf>
    <xf numFmtId="0" fontId="0" fillId="2" borderId="52" applyNumberFormat="0" applyFont="1" applyFill="1" applyBorder="1" applyAlignment="1" applyProtection="0">
      <alignment vertical="top" wrapText="1"/>
    </xf>
    <xf numFmtId="0" fontId="0" fillId="2" borderId="53" applyNumberFormat="0" applyFont="1" applyFill="1" applyBorder="1" applyAlignment="1" applyProtection="0">
      <alignment vertical="top" wrapText="1"/>
    </xf>
    <xf numFmtId="0" fontId="0" fillId="2" borderId="54" applyNumberFormat="0" applyFont="1" applyFill="1" applyBorder="1" applyAlignment="1" applyProtection="0">
      <alignment vertical="top" wrapText="1"/>
    </xf>
    <xf numFmtId="0" fontId="0" fillId="2" borderId="54" applyNumberFormat="0" applyFont="1" applyFill="1" applyBorder="1" applyAlignment="1" applyProtection="0">
      <alignment horizontal="center" vertical="top" wrapText="1"/>
    </xf>
    <xf numFmtId="0" fontId="0" fillId="2" borderId="55" applyNumberFormat="0" applyFont="1" applyFill="1" applyBorder="1" applyAlignment="1" applyProtection="0">
      <alignment vertical="top" wrapText="1"/>
    </xf>
    <xf numFmtId="0" fontId="0" fillId="2" borderId="56" applyNumberFormat="0" applyFont="1" applyFill="1" applyBorder="1" applyAlignment="1" applyProtection="0">
      <alignment vertical="top" wrapText="1"/>
    </xf>
    <xf numFmtId="0" fontId="0" fillId="2" borderId="56" applyNumberFormat="0" applyFont="1" applyFill="1" applyBorder="1" applyAlignment="1" applyProtection="0">
      <alignment horizontal="center" vertical="top" wrapText="1"/>
    </xf>
    <xf numFmtId="0" fontId="0" fillId="2" borderId="57" applyNumberFormat="0" applyFont="1" applyFill="1" applyBorder="1" applyAlignment="1" applyProtection="0">
      <alignment horizontal="center" vertical="top" wrapText="1"/>
    </xf>
    <xf numFmtId="0" fontId="0" fillId="2" borderId="58" applyNumberFormat="0" applyFont="1" applyFill="1" applyBorder="1" applyAlignment="1" applyProtection="0">
      <alignment vertical="top" wrapText="1"/>
    </xf>
    <xf numFmtId="0" fontId="0" fillId="2" borderId="59" applyNumberFormat="0" applyFont="1" applyFill="1" applyBorder="1" applyAlignment="1" applyProtection="0">
      <alignment vertical="top" wrapText="1"/>
    </xf>
    <xf numFmtId="0" fontId="0" fillId="2" borderId="59" applyNumberFormat="0" applyFont="1" applyFill="1" applyBorder="1" applyAlignment="1" applyProtection="0">
      <alignment horizontal="center" vertical="top" wrapText="1"/>
    </xf>
    <xf numFmtId="0" fontId="0" fillId="2" borderId="60" applyNumberFormat="0" applyFont="1" applyFill="1" applyBorder="1" applyAlignment="1" applyProtection="0">
      <alignment horizontal="center" vertical="top" wrapText="1"/>
    </xf>
    <xf numFmtId="0" fontId="0" fillId="2" borderId="61" applyNumberFormat="0" applyFont="1" applyFill="1" applyBorder="1" applyAlignment="1" applyProtection="0">
      <alignment vertical="top" wrapText="1"/>
    </xf>
    <xf numFmtId="0" fontId="0" fillId="2" borderId="62" applyNumberFormat="0" applyFont="1" applyFill="1" applyBorder="1" applyAlignment="1" applyProtection="0">
      <alignment vertical="top" wrapText="1"/>
    </xf>
    <xf numFmtId="0" fontId="0" fillId="2" borderId="62" applyNumberFormat="0" applyFont="1" applyFill="1" applyBorder="1" applyAlignment="1" applyProtection="0">
      <alignment horizontal="center" vertical="top" wrapText="1"/>
    </xf>
    <xf numFmtId="0" fontId="0" fillId="2" borderId="63" applyNumberFormat="0" applyFont="1" applyFill="1" applyBorder="1" applyAlignment="1" applyProtection="0">
      <alignment horizontal="center"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bdc0bf"/>
      <rgbColor rgb="ff3f3f3f"/>
      <rgbColor rgb="ffdbdbdb"/>
      <rgbColor rgb="ff0000ff"/>
      <rgbColor rgb="ff4dac2b"/>
      <rgbColor rgb="ffcc503e"/>
      <rgbColor rgb="ffff644e"/>
      <rgbColor rgb="ff3f3f3f"/>
      <rgbColor rgb="ff8af3e7"/>
      <rgbColor rgb="ff61d836"/>
      <rgbColor rgb="ffbfbfb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hyperlink" Target="https://livingwage.mit.edu" TargetMode="Externa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224789</xdr:colOff>
      <xdr:row>59</xdr:row>
      <xdr:rowOff>79351</xdr:rowOff>
    </xdr:from>
    <xdr:to>
      <xdr:col>5</xdr:col>
      <xdr:colOff>487997</xdr:colOff>
      <xdr:row>100</xdr:row>
      <xdr:rowOff>180898</xdr:rowOff>
    </xdr:to>
    <xdr:sp>
      <xdr:nvSpPr>
        <xdr:cNvPr id="2" name="Rationales:…"/>
        <xdr:cNvSpPr txBox="1"/>
      </xdr:nvSpPr>
      <xdr:spPr>
        <a:xfrm>
          <a:off x="224789" y="22158936"/>
          <a:ext cx="10270809" cy="1046728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Rationales:</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-We start with a living wage for one person, no dependents, in our region. A living wage accounts for </a:t>
          </a:r>
          <a:r>
            <a:rPr b="1" baseline="0" cap="none" i="0" spc="0" strike="noStrike" sz="1100" u="none">
              <a:solidFill>
                <a:srgbClr val="000000"/>
              </a:solidFill>
              <a:uFillTx/>
              <a:latin typeface="+mn-lt"/>
              <a:ea typeface="+mn-ea"/>
              <a:cs typeface="+mn-cs"/>
              <a:sym typeface="Helvetica Neue"/>
            </a:rPr>
            <a:t>basic</a:t>
          </a:r>
          <a:r>
            <a:rPr b="0" baseline="0" cap="none" i="0" spc="0" strike="noStrike" sz="1100" u="none">
              <a:solidFill>
                <a:srgbClr val="000000"/>
              </a:solidFill>
              <a:uFillTx/>
              <a:latin typeface="+mn-lt"/>
              <a:ea typeface="+mn-ea"/>
              <a:cs typeface="+mn-cs"/>
              <a:sym typeface="Helvetica Neue"/>
            </a:rPr>
            <a:t> needs (including paying taxes), in the actual community of the church. It does not include things like vacations, restaurants, entertainment or savings. More information (as well as a living wage for a family) can be found here: </a:t>
          </a:r>
          <a:r>
            <a:rPr b="0" baseline="0" cap="none" i="0" spc="0" strike="noStrike" sz="1100" u="sng">
              <a:solidFill>
                <a:srgbClr val="0000FF"/>
              </a:solidFill>
              <a:uFill>
                <a:solidFill>
                  <a:srgbClr val="0000FF"/>
                </a:solidFill>
              </a:uFill>
              <a:latin typeface="+mn-lt"/>
              <a:ea typeface="+mn-ea"/>
              <a:cs typeface="+mn-cs"/>
              <a:sym typeface="Helvetica Neue"/>
              <a:hlinkClick r:id="rId1" invalidUrl="" action="" tgtFrame="" tooltip="" history="1" highlightClick="0" endSnd="0"/>
            </a:rPr>
            <a:t>https://livingwage.mit.edu</a:t>
          </a:r>
          <a:r>
            <a:rPr b="0" baseline="0" cap="none" i="0" spc="0" strike="noStrike" sz="1100" u="none">
              <a:solidFill>
                <a:srgbClr val="000000"/>
              </a:solidFill>
              <a:uFillTx/>
              <a:latin typeface="+mn-lt"/>
              <a:ea typeface="+mn-ea"/>
              <a:cs typeface="+mn-cs"/>
              <a:sym typeface="Helvetica Neue"/>
            </a:rPr>
            <a:t>. This “one person no children” number is the only one we use from this page.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-For education: In addition to education often contributing to a pastor who is better prepared to study, preach and teach, the cost of education is significant. The average college debt in the US is almost $30,000. Monthly payments over 10 years will amount to well over $3,000 a year.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-As church size increases, the skills needed for pastoral leadership also increase (as does the income of the church).  Larger churches must not only consider the need to pay their current pastors well, they must also consider the future challenge for finding a new pastor with the skills and experience to lead in a new season.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-For years of experience: As annual budgets are considered each year, churches must not only adjust the pastor’s salary for cost of living, but also must adjust because the pastor now has another year of experience. We do not want to create a culture in our churches where the only way you get a pay raise beyond the cost of living is to leave and go to a new church</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insurance estimates: https://www.kff.org/other/state-indicator/single-coverage/?currentTimeframe=0&amp;selectedDistributions=total-annual-premium&amp;sortModel={“colId”:"Location","sort":"asc"} - 2022 numbers, with estimated increases of 4-5 % annually.</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How the MIT Living Wage is calculated: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BASIC NEEDS</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There are eight basic needs – food, childcare, health care, housing, transportation, civic engagement, broadband, and other necessities – that make up the cost components of the living wage, with an additional cost associated with income and payroll taxes. Use the table below to explore the data sources for each of these components included in the living wage estimates for 2024. Because each source includes data from different years, all data used in calculating a living wage is adjusted for inflation to December 2023 dollars using expenditure-specific indexes from Consumer Price Index-All Urban Consumers (CPI-U).</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sng">
              <a:solidFill>
                <a:srgbClr val="000000"/>
              </a:solidFill>
              <a:uFillTx/>
              <a:latin typeface="+mn-lt"/>
              <a:ea typeface="+mn-ea"/>
              <a:cs typeface="+mn-cs"/>
              <a:sym typeface="Helvetica Neue"/>
            </a:defRPr>
          </a:pPr>
          <a:r>
            <a:rPr b="0" baseline="0" cap="none" i="0" spc="0" strike="noStrike" sz="1100" u="sng">
              <a:solidFill>
                <a:srgbClr val="000000"/>
              </a:solidFill>
              <a:uFillTx/>
              <a:latin typeface="+mn-lt"/>
              <a:ea typeface="+mn-ea"/>
              <a:cs typeface="+mn-cs"/>
              <a:sym typeface="Helvetica Neue"/>
            </a:rPr>
            <a:t>Component		Data Date									Source</a:t>
          </a:r>
          <a:endParaRPr b="0" baseline="0" cap="none" i="0" spc="0" strike="noStrike" sz="1100" u="sng">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Childcare		2023; 2020					U.S. Department of Labor, Women’s Bureau, National Database of Childcare Prices (2016-2018);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Child Care Aware, Demanding Change: Repairing Our Childcare System (Appendices)</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Food			June 2023					USDA Food Plans: Cost of Food Reports</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Health Care		2022						Health Insurance Premiums: Medical Expenditure Panel Survey Health Insurance Component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Analytical Tool (MEPSnet/IC),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2022 						Out-of-Pocket Medical Expenses: U.S. Bureau of Labor Statistics Consumer Expenditure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Survey, Table 1400 (Drugs; Medical services; and Medical supplies)</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Housing		October 2023					U.S. Department of Housing and Urban Development Fair Market Rents (40th Percentile Rents)</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Internet &amp; Mobile	2020						BroadbandNow United States County Broadband Statistics for 2020</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2022    					U.S. Bureau of Labor Statistics Consumer Expenditure Survey, Table 1400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(Cellular phone service)</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Transportation		2022; 2019					U.S. Bureau of Labor Statistics Consumer Expenditure Survey, Table 1400 (Cars and trucks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(used); Gasoline and motor oil; Other vehicle expenses; and Public transportation); Center for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Neighborhood Technology, H&amp;T Index</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Civic Engagement	2022						U.S. Bureau of Labor Statistics Consumer Expenditure Survey, Table 1400 (Entertainment: fees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and admissions; Audio and visual equipment and services; Pets; Toys, hobbies, and playground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equipment; Entertainment: other supplies, equip., &amp; services; Reading; and Education)</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Other Necessities	2022						U.S. Bureau of Labor Statistics Consumer Expenditure Survey, Table 1400(Apparel and services;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Housekeeping supplies; Personal care products and services; Household furnishings and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									equipment; and Miscellaneous household equipment)</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Income and Payroll Taxes	2023					National Bureau of Economic Research, TAXSIM (v35)</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livingwage.mit.edu" TargetMode="External"/><Relationship Id="rId2"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G64"/>
  <sheetViews>
    <sheetView workbookViewId="0" showGridLines="0" defaultGridColor="1"/>
  </sheetViews>
  <sheetFormatPr defaultColWidth="16.3333" defaultRowHeight="19.9" customHeight="1" outlineLevelRow="0" outlineLevelCol="0"/>
  <cols>
    <col min="1" max="1" width="28.6719" style="1" customWidth="1"/>
    <col min="2" max="2" width="31.1406" style="1" customWidth="1"/>
    <col min="3" max="3" width="14" style="1" customWidth="1"/>
    <col min="4" max="4" width="28.0469" style="1" customWidth="1"/>
    <col min="5" max="5" width="29.5781" style="1" customWidth="1"/>
    <col min="6" max="6" width="13.125" style="1" customWidth="1"/>
    <col min="7" max="7" width="29.8516" style="1" customWidth="1"/>
    <col min="8" max="16384" width="16.3516" style="1" customWidth="1"/>
  </cols>
  <sheetData>
    <row r="1" ht="27.65" customHeight="1">
      <c r="A1" t="s" s="2">
        <v>0</v>
      </c>
      <c r="B1" s="3"/>
      <c r="C1" s="4"/>
      <c r="D1" s="3"/>
      <c r="E1" s="3"/>
      <c r="F1" s="3"/>
      <c r="G1" s="5"/>
    </row>
    <row r="2" ht="42.25" customHeight="1">
      <c r="A2" s="6"/>
      <c r="B2" t="s" s="7">
        <v>1</v>
      </c>
      <c r="C2" t="s" s="7">
        <v>2</v>
      </c>
      <c r="D2" t="s" s="7">
        <v>3</v>
      </c>
      <c r="E2" t="s" s="7">
        <v>4</v>
      </c>
      <c r="F2" t="s" s="8">
        <v>5</v>
      </c>
      <c r="G2" t="s" s="8">
        <v>6</v>
      </c>
    </row>
    <row r="3" ht="44.35" customHeight="1">
      <c r="A3" t="s" s="9">
        <v>7</v>
      </c>
      <c r="B3" t="s" s="10">
        <v>8</v>
      </c>
      <c r="C3" t="s" s="11">
        <v>9</v>
      </c>
      <c r="D3" t="s" s="12">
        <v>10</v>
      </c>
      <c r="E3" t="s" s="12">
        <v>11</v>
      </c>
      <c r="F3" s="13"/>
      <c r="G3" s="13"/>
    </row>
    <row r="4" ht="34.35" customHeight="1">
      <c r="A4" s="14"/>
      <c r="B4" t="s" s="15">
        <v>12</v>
      </c>
      <c r="C4" t="s" s="16">
        <v>13</v>
      </c>
      <c r="D4" t="s" s="17">
        <v>14</v>
      </c>
      <c r="E4" t="s" s="17">
        <v>15</v>
      </c>
      <c r="F4" s="18"/>
      <c r="G4" s="18"/>
    </row>
    <row r="5" ht="34.35" customHeight="1">
      <c r="A5" t="s" s="19">
        <v>16</v>
      </c>
      <c r="B5" t="s" s="20">
        <v>17</v>
      </c>
      <c r="C5" s="21">
        <f>C3*C4</f>
        <v>43680</v>
      </c>
      <c r="D5" t="s" s="22">
        <v>18</v>
      </c>
      <c r="E5" t="s" s="22">
        <v>19</v>
      </c>
      <c r="F5" t="s" s="23">
        <v>20</v>
      </c>
      <c r="G5" t="s" s="23">
        <v>20</v>
      </c>
    </row>
    <row r="6" ht="20.1" customHeight="1">
      <c r="A6" t="s" s="24">
        <v>21</v>
      </c>
      <c r="B6" s="25"/>
      <c r="C6" s="26"/>
      <c r="D6" s="27"/>
      <c r="E6" s="27"/>
      <c r="F6" s="28"/>
      <c r="G6" s="28"/>
    </row>
    <row r="7" ht="20.1" customHeight="1">
      <c r="A7" t="s" s="29">
        <v>22</v>
      </c>
      <c r="B7" s="25"/>
      <c r="C7" s="26"/>
      <c r="D7" s="27"/>
      <c r="E7" s="27"/>
      <c r="F7" s="28"/>
      <c r="G7" s="28"/>
    </row>
    <row r="8" ht="31.05" customHeight="1">
      <c r="A8" t="s" s="29">
        <v>23</v>
      </c>
      <c r="B8" t="s" s="30">
        <v>24</v>
      </c>
      <c r="C8" s="31">
        <f>C5*0.1</f>
        <v>4368</v>
      </c>
      <c r="D8" t="s" s="32">
        <v>25</v>
      </c>
      <c r="E8" t="s" s="32">
        <v>24</v>
      </c>
      <c r="F8" t="s" s="33">
        <v>26</v>
      </c>
      <c r="G8" t="s" s="33">
        <v>26</v>
      </c>
    </row>
    <row r="9" ht="31.05" customHeight="1">
      <c r="A9" t="s" s="29">
        <v>27</v>
      </c>
      <c r="B9" t="s" s="30">
        <v>28</v>
      </c>
      <c r="C9" s="31">
        <f>C5*0.2</f>
        <v>8736</v>
      </c>
      <c r="D9" t="s" s="32">
        <v>29</v>
      </c>
      <c r="E9" t="s" s="32">
        <v>30</v>
      </c>
      <c r="F9" t="s" s="33">
        <v>31</v>
      </c>
      <c r="G9" t="s" s="33">
        <v>31</v>
      </c>
    </row>
    <row r="10" ht="23" customHeight="1">
      <c r="A10" t="s" s="29">
        <v>32</v>
      </c>
      <c r="B10" s="30"/>
      <c r="C10" s="34"/>
      <c r="D10" s="32"/>
      <c r="E10" s="27"/>
      <c r="F10" s="35"/>
      <c r="G10" s="35"/>
    </row>
    <row r="11" ht="20.05" customHeight="1">
      <c r="A11" s="36"/>
      <c r="B11" s="25"/>
      <c r="C11" s="26"/>
      <c r="D11" s="27"/>
      <c r="E11" s="27"/>
      <c r="F11" s="28"/>
      <c r="G11" s="28"/>
    </row>
    <row r="12" ht="20.05" customHeight="1">
      <c r="A12" s="37"/>
      <c r="B12" s="25"/>
      <c r="C12" s="26"/>
      <c r="D12" s="27"/>
      <c r="E12" s="27"/>
      <c r="F12" s="28"/>
      <c r="G12" s="28"/>
    </row>
    <row r="13" ht="43.05" customHeight="1">
      <c r="A13" t="s" s="24">
        <v>33</v>
      </c>
      <c r="B13" s="25"/>
      <c r="C13" s="26"/>
      <c r="D13" s="27"/>
      <c r="E13" s="27"/>
      <c r="F13" s="38"/>
      <c r="G13" t="s" s="39">
        <v>34</v>
      </c>
    </row>
    <row r="14" ht="23" customHeight="1">
      <c r="A14" t="s" s="29">
        <v>35</v>
      </c>
      <c r="B14" s="30"/>
      <c r="C14" s="34"/>
      <c r="D14" s="27"/>
      <c r="E14" s="40"/>
      <c r="F14" s="41"/>
      <c r="G14" t="s" s="42">
        <v>36</v>
      </c>
    </row>
    <row r="15" ht="38.1" customHeight="1">
      <c r="A15" t="s" s="29">
        <v>37</v>
      </c>
      <c r="B15" t="s" s="30">
        <v>38</v>
      </c>
      <c r="C15" s="31">
        <f>C5*0.2</f>
        <v>8736</v>
      </c>
      <c r="D15" t="s" s="43">
        <v>39</v>
      </c>
      <c r="E15" s="41"/>
      <c r="F15" t="s" s="44">
        <v>31</v>
      </c>
      <c r="G15" s="45"/>
    </row>
    <row r="16" ht="23" customHeight="1">
      <c r="A16" t="s" s="29">
        <v>40</v>
      </c>
      <c r="B16" t="s" s="30">
        <v>41</v>
      </c>
      <c r="C16" s="31">
        <f>C5*0.4</f>
        <v>17472</v>
      </c>
      <c r="D16" s="46"/>
      <c r="E16" s="47"/>
      <c r="F16" t="s" s="48">
        <v>42</v>
      </c>
      <c r="G16" t="s" s="49">
        <v>43</v>
      </c>
    </row>
    <row r="17" ht="23" customHeight="1">
      <c r="A17" t="s" s="29">
        <v>44</v>
      </c>
      <c r="B17" t="s" s="30">
        <v>45</v>
      </c>
      <c r="C17" s="31">
        <f>C5*0.8</f>
        <v>34944</v>
      </c>
      <c r="D17" s="46"/>
      <c r="E17" s="41"/>
      <c r="F17" s="50">
        <v>26208</v>
      </c>
      <c r="G17" t="s" s="51">
        <v>46</v>
      </c>
    </row>
    <row r="18" ht="20.05" customHeight="1">
      <c r="A18" t="s" s="29">
        <v>47</v>
      </c>
      <c r="B18" t="s" s="30">
        <v>48</v>
      </c>
      <c r="C18" s="31">
        <f>C5*2</f>
        <v>87360</v>
      </c>
      <c r="D18" s="27"/>
      <c r="E18" s="52"/>
      <c r="F18" s="53">
        <v>87360</v>
      </c>
      <c r="G18" s="54"/>
    </row>
    <row r="19" ht="20.05" customHeight="1">
      <c r="A19" s="37"/>
      <c r="B19" s="25"/>
      <c r="C19" s="26"/>
      <c r="D19" s="27"/>
      <c r="E19" s="27"/>
      <c r="F19" s="28"/>
      <c r="G19" s="28"/>
    </row>
    <row r="20" ht="32.1" customHeight="1">
      <c r="A20" t="s" s="24">
        <v>49</v>
      </c>
      <c r="B20" s="25"/>
      <c r="C20" s="26"/>
      <c r="D20" s="27"/>
      <c r="E20" s="27"/>
      <c r="F20" s="28"/>
      <c r="G20" s="28"/>
    </row>
    <row r="21" ht="43.05" customHeight="1">
      <c r="A21" t="s" s="29">
        <v>50</v>
      </c>
      <c r="B21" s="25"/>
      <c r="C21" s="26"/>
      <c r="D21" t="s" s="32">
        <v>51</v>
      </c>
      <c r="E21" s="27"/>
      <c r="F21" s="38"/>
      <c r="G21" s="38"/>
    </row>
    <row r="22" ht="23" customHeight="1">
      <c r="A22" t="s" s="29">
        <v>52</v>
      </c>
      <c r="B22" t="s" s="30">
        <v>53</v>
      </c>
      <c r="C22" s="31">
        <f>C5*0.2</f>
        <v>8736</v>
      </c>
      <c r="D22" s="27"/>
      <c r="E22" s="46"/>
      <c r="F22" s="55">
        <v>4368</v>
      </c>
      <c r="G22" s="56"/>
    </row>
    <row r="23" ht="32.05" customHeight="1">
      <c r="A23" t="s" s="29">
        <v>54</v>
      </c>
      <c r="B23" s="25"/>
      <c r="C23" s="26"/>
      <c r="D23" s="27"/>
      <c r="E23" t="s" s="32">
        <v>38</v>
      </c>
      <c r="F23" t="s" s="57">
        <v>31</v>
      </c>
      <c r="G23" s="57"/>
    </row>
    <row r="24" ht="32.05" customHeight="1">
      <c r="A24" t="s" s="29">
        <v>55</v>
      </c>
      <c r="B24" s="25"/>
      <c r="C24" s="26"/>
      <c r="D24" s="27"/>
      <c r="E24" t="s" s="32">
        <v>56</v>
      </c>
      <c r="F24" t="s" s="33">
        <v>42</v>
      </c>
      <c r="G24" s="33"/>
    </row>
    <row r="25" ht="32.05" customHeight="1">
      <c r="A25" t="s" s="29">
        <v>57</v>
      </c>
      <c r="B25" t="s" s="34">
        <v>58</v>
      </c>
      <c r="C25" s="58">
        <v>13104</v>
      </c>
      <c r="D25" s="27"/>
      <c r="E25" s="27"/>
      <c r="F25" t="s" s="33">
        <v>31</v>
      </c>
      <c r="G25" t="s" s="33">
        <v>59</v>
      </c>
    </row>
    <row r="26" ht="32.05" customHeight="1">
      <c r="A26" s="29"/>
      <c r="B26" s="30"/>
      <c r="C26" s="34"/>
      <c r="D26" s="27"/>
      <c r="E26" s="27"/>
      <c r="F26" t="s" s="33">
        <v>60</v>
      </c>
      <c r="G26" s="59"/>
    </row>
    <row r="27" ht="32.85" customHeight="1">
      <c r="A27" t="s" s="29">
        <v>61</v>
      </c>
      <c r="B27" t="s" s="30">
        <v>62</v>
      </c>
      <c r="C27" s="31">
        <f>C5*0.4</f>
        <v>17472</v>
      </c>
      <c r="D27" s="27"/>
      <c r="E27" s="27"/>
      <c r="F27" s="53">
        <v>17472</v>
      </c>
      <c r="G27" s="28"/>
    </row>
    <row r="28" ht="32.85" customHeight="1">
      <c r="A28" t="s" s="60">
        <v>63</v>
      </c>
      <c r="B28" t="s" s="61">
        <v>64</v>
      </c>
      <c r="C28" s="62">
        <f>C5*0.5</f>
        <v>21840</v>
      </c>
      <c r="D28" s="63"/>
      <c r="E28" s="63"/>
      <c r="F28" s="53">
        <v>21840</v>
      </c>
      <c r="G28" t="s" s="64">
        <v>65</v>
      </c>
    </row>
    <row r="29" ht="20.85" customHeight="1">
      <c r="A29" s="65"/>
      <c r="B29" s="66"/>
      <c r="C29" s="67"/>
      <c r="D29" s="68"/>
      <c r="E29" s="68"/>
      <c r="F29" s="69"/>
      <c r="G29" s="41"/>
    </row>
    <row r="30" ht="20.05" customHeight="1">
      <c r="A30" t="s" s="24">
        <v>66</v>
      </c>
      <c r="B30" s="25"/>
      <c r="C30" s="26"/>
      <c r="D30" s="27"/>
      <c r="E30" s="27"/>
      <c r="F30" s="28"/>
      <c r="G30" s="70"/>
    </row>
    <row r="31" ht="35.05" customHeight="1">
      <c r="A31" t="s" s="71">
        <v>67</v>
      </c>
      <c r="B31" t="s" s="30">
        <v>68</v>
      </c>
      <c r="C31" s="34"/>
      <c r="D31" s="27"/>
      <c r="E31" t="s" s="32">
        <v>69</v>
      </c>
      <c r="F31" t="s" s="33">
        <v>70</v>
      </c>
      <c r="G31" s="33"/>
    </row>
    <row r="32" ht="42.05" customHeight="1">
      <c r="A32" t="s" s="71">
        <v>71</v>
      </c>
      <c r="B32" t="s" s="30">
        <v>72</v>
      </c>
      <c r="C32" s="34"/>
      <c r="D32" s="27"/>
      <c r="E32" t="s" s="32">
        <v>72</v>
      </c>
      <c r="F32" s="33"/>
      <c r="G32" s="33"/>
    </row>
    <row r="33" ht="20.05" customHeight="1">
      <c r="A33" s="37"/>
      <c r="B33" s="25"/>
      <c r="C33" s="26"/>
      <c r="D33" s="27"/>
      <c r="E33" s="27"/>
      <c r="F33" s="28"/>
      <c r="G33" s="28"/>
    </row>
    <row r="34" ht="20.05" customHeight="1">
      <c r="A34" s="37"/>
      <c r="B34" s="25"/>
      <c r="C34" s="26"/>
      <c r="D34" s="27"/>
      <c r="E34" s="27"/>
      <c r="F34" s="28"/>
      <c r="G34" s="28"/>
    </row>
    <row r="35" ht="32.05" customHeight="1">
      <c r="A35" t="s" s="24">
        <v>73</v>
      </c>
      <c r="B35" s="25"/>
      <c r="C35" s="26"/>
      <c r="D35" s="27"/>
      <c r="E35" s="27"/>
      <c r="F35" s="28"/>
      <c r="G35" s="28"/>
    </row>
    <row r="36" ht="44.05" customHeight="1">
      <c r="A36" t="s" s="29">
        <v>74</v>
      </c>
      <c r="B36" t="s" s="30">
        <v>75</v>
      </c>
      <c r="C36" s="34"/>
      <c r="D36" t="s" s="32">
        <v>76</v>
      </c>
      <c r="E36" s="27"/>
      <c r="F36" s="28"/>
      <c r="G36" s="28"/>
    </row>
    <row r="37" ht="32.05" customHeight="1">
      <c r="A37" t="s" s="29">
        <v>77</v>
      </c>
      <c r="B37" t="s" s="30">
        <v>75</v>
      </c>
      <c r="C37" s="34"/>
      <c r="D37" t="s" s="32">
        <v>78</v>
      </c>
      <c r="E37" s="27"/>
      <c r="F37" s="28"/>
      <c r="G37" s="28"/>
    </row>
    <row r="38" ht="32.05" customHeight="1">
      <c r="A38" t="s" s="29">
        <v>79</v>
      </c>
      <c r="B38" t="s" s="30">
        <v>75</v>
      </c>
      <c r="C38" s="34"/>
      <c r="D38" t="s" s="32">
        <v>80</v>
      </c>
      <c r="E38" t="s" s="32">
        <v>81</v>
      </c>
      <c r="F38" s="33"/>
      <c r="G38" s="33"/>
    </row>
    <row r="39" ht="20.05" customHeight="1">
      <c r="A39" t="s" s="29">
        <v>82</v>
      </c>
      <c r="B39" t="s" s="30">
        <v>75</v>
      </c>
      <c r="C39" s="34"/>
      <c r="D39" t="s" s="32">
        <v>83</v>
      </c>
      <c r="E39" t="s" s="32">
        <v>84</v>
      </c>
      <c r="F39" s="33"/>
      <c r="G39" s="33"/>
    </row>
    <row r="40" ht="32.05" customHeight="1">
      <c r="A40" t="s" s="29">
        <v>85</v>
      </c>
      <c r="B40" s="25"/>
      <c r="C40" s="26"/>
      <c r="D40" s="27"/>
      <c r="E40" t="s" s="32">
        <v>84</v>
      </c>
      <c r="F40" s="33"/>
      <c r="G40" s="33"/>
    </row>
    <row r="41" ht="56.05" customHeight="1">
      <c r="A41" t="s" s="24">
        <v>86</v>
      </c>
      <c r="B41" t="s" s="30">
        <v>75</v>
      </c>
      <c r="C41" s="34"/>
      <c r="D41" s="27"/>
      <c r="E41" t="s" s="32">
        <v>87</v>
      </c>
      <c r="F41" s="33"/>
      <c r="G41" s="33"/>
    </row>
    <row r="42" ht="66.05" customHeight="1">
      <c r="A42" t="s" s="72">
        <v>88</v>
      </c>
      <c r="B42" t="s" s="30">
        <v>89</v>
      </c>
      <c r="C42" s="34"/>
      <c r="D42" t="s" s="32">
        <v>89</v>
      </c>
      <c r="E42" t="s" s="32">
        <v>89</v>
      </c>
      <c r="F42" s="33"/>
      <c r="G42" s="33"/>
    </row>
    <row r="43" ht="74.35" customHeight="1">
      <c r="A43" t="s" s="73">
        <v>90</v>
      </c>
      <c r="B43" t="s" s="30">
        <v>75</v>
      </c>
      <c r="C43" s="34"/>
      <c r="D43" t="s" s="32">
        <v>75</v>
      </c>
      <c r="E43" t="s" s="32">
        <v>87</v>
      </c>
      <c r="F43" s="33"/>
      <c r="G43" s="33"/>
    </row>
    <row r="44" ht="22.35" customHeight="1">
      <c r="A44" s="74"/>
      <c r="B44" s="75"/>
      <c r="C44" s="76"/>
      <c r="D44" s="77"/>
      <c r="E44" s="77"/>
      <c r="F44" s="78"/>
      <c r="G44" s="78"/>
    </row>
    <row r="45" ht="22.35" customHeight="1">
      <c r="A45" s="79"/>
      <c r="B45" s="80"/>
      <c r="C45" s="81"/>
      <c r="D45" s="82"/>
      <c r="E45" s="82"/>
      <c r="F45" s="83"/>
      <c r="G45" s="83"/>
    </row>
    <row r="46" ht="20.05" customHeight="1">
      <c r="A46" t="s" s="24">
        <v>91</v>
      </c>
      <c r="B46" s="25"/>
      <c r="C46" s="26"/>
      <c r="D46" s="27"/>
      <c r="E46" s="27"/>
      <c r="F46" s="28"/>
      <c r="G46" s="28"/>
    </row>
    <row r="47" ht="20.05" customHeight="1">
      <c r="A47" t="s" s="84">
        <v>92</v>
      </c>
      <c r="B47" s="25"/>
      <c r="C47" s="26"/>
      <c r="D47" s="27"/>
      <c r="E47" s="27"/>
      <c r="F47" s="28"/>
      <c r="G47" s="28"/>
    </row>
    <row r="48" ht="20.05" customHeight="1">
      <c r="A48" s="37"/>
      <c r="B48" s="25"/>
      <c r="C48" s="26"/>
      <c r="D48" s="27"/>
      <c r="E48" s="27"/>
      <c r="F48" s="28"/>
      <c r="G48" s="28"/>
    </row>
    <row r="49" ht="32.05" customHeight="1">
      <c r="A49" t="s" s="24">
        <v>93</v>
      </c>
      <c r="B49" s="25"/>
      <c r="C49" s="26"/>
      <c r="D49" s="27"/>
      <c r="E49" s="27"/>
      <c r="F49" s="28"/>
      <c r="G49" s="28"/>
    </row>
    <row r="50" ht="30.1" customHeight="1">
      <c r="A50" t="s" s="24">
        <v>94</v>
      </c>
      <c r="B50" s="25"/>
      <c r="C50" s="26"/>
      <c r="D50" s="27"/>
      <c r="E50" s="27"/>
      <c r="F50" s="28"/>
      <c r="G50" s="28"/>
    </row>
    <row r="51" ht="20.05" customHeight="1">
      <c r="A51" t="s" s="24">
        <v>95</v>
      </c>
      <c r="B51" s="25"/>
      <c r="C51" s="26"/>
      <c r="D51" s="27"/>
      <c r="E51" s="27"/>
      <c r="F51" s="28"/>
      <c r="G51" s="28"/>
    </row>
    <row r="52" ht="32.05" customHeight="1">
      <c r="A52" t="s" s="24">
        <v>96</v>
      </c>
      <c r="B52" s="25"/>
      <c r="C52" s="26"/>
      <c r="D52" s="27"/>
      <c r="E52" s="27"/>
      <c r="F52" s="28"/>
      <c r="G52" s="28"/>
    </row>
    <row r="53" ht="20.05" customHeight="1">
      <c r="A53" t="s" s="24">
        <v>97</v>
      </c>
      <c r="B53" s="25"/>
      <c r="C53" s="26"/>
      <c r="D53" s="27"/>
      <c r="E53" s="27"/>
      <c r="F53" s="28"/>
      <c r="G53" s="28"/>
    </row>
    <row r="54" ht="20.05" customHeight="1">
      <c r="A54" t="s" s="24">
        <v>98</v>
      </c>
      <c r="B54" s="25"/>
      <c r="C54" s="26"/>
      <c r="D54" s="27"/>
      <c r="E54" s="27"/>
      <c r="F54" s="28"/>
      <c r="G54" s="28"/>
    </row>
    <row r="55" ht="20.05" customHeight="1">
      <c r="A55" t="s" s="29">
        <v>99</v>
      </c>
      <c r="B55" s="25"/>
      <c r="C55" s="26"/>
      <c r="D55" s="27"/>
      <c r="E55" s="27"/>
      <c r="F55" s="28"/>
      <c r="G55" s="28"/>
    </row>
    <row r="56" ht="20.05" customHeight="1">
      <c r="A56" s="37"/>
      <c r="B56" s="25"/>
      <c r="C56" s="26"/>
      <c r="D56" s="27"/>
      <c r="E56" s="27"/>
      <c r="F56" s="28"/>
      <c r="G56" s="28"/>
    </row>
    <row r="57" ht="20.85" customHeight="1">
      <c r="A57" t="s" s="85">
        <v>100</v>
      </c>
      <c r="B57" s="86"/>
      <c r="C57" s="87"/>
      <c r="D57" s="88"/>
      <c r="E57" s="88"/>
      <c r="F57" s="89"/>
      <c r="G57" s="89"/>
    </row>
    <row r="58" ht="20.85" customHeight="1">
      <c r="A58" t="s" s="90">
        <v>101</v>
      </c>
      <c r="B58" s="91"/>
      <c r="C58" s="92"/>
      <c r="D58" s="93"/>
      <c r="E58" s="93"/>
      <c r="F58" s="94"/>
      <c r="G58" s="94"/>
    </row>
    <row r="59" ht="20.05" customHeight="1">
      <c r="A59" s="37"/>
      <c r="B59" s="25"/>
      <c r="C59" s="26"/>
      <c r="D59" s="27"/>
      <c r="E59" s="27"/>
      <c r="F59" s="28"/>
      <c r="G59" s="28"/>
    </row>
    <row r="60" ht="20.05" customHeight="1">
      <c r="A60" s="37"/>
      <c r="B60" s="25"/>
      <c r="C60" s="26"/>
      <c r="D60" s="27"/>
      <c r="E60" s="27"/>
      <c r="F60" s="28"/>
      <c r="G60" s="28"/>
    </row>
    <row r="61" ht="20.05" customHeight="1">
      <c r="A61" s="37"/>
      <c r="B61" s="25"/>
      <c r="C61" s="26"/>
      <c r="D61" t="s" s="32">
        <v>102</v>
      </c>
      <c r="E61" s="27"/>
      <c r="F61" s="28"/>
      <c r="G61" s="28"/>
    </row>
    <row r="62" ht="19.9" customHeight="1">
      <c r="A62" s="95"/>
      <c r="B62" s="96"/>
      <c r="C62" s="96"/>
      <c r="D62" s="96"/>
      <c r="E62" s="96"/>
      <c r="F62" s="97"/>
      <c r="G62" s="98"/>
    </row>
    <row r="63" ht="19.9" customHeight="1">
      <c r="A63" s="99"/>
      <c r="B63" s="100"/>
      <c r="C63" s="100"/>
      <c r="D63" s="100"/>
      <c r="E63" s="100"/>
      <c r="F63" s="101"/>
      <c r="G63" s="102"/>
    </row>
    <row r="64" ht="19.9" customHeight="1">
      <c r="A64" s="103"/>
      <c r="B64" s="104"/>
      <c r="C64" s="104"/>
      <c r="D64" s="104"/>
      <c r="E64" s="104"/>
      <c r="F64" s="105"/>
      <c r="G64" s="106"/>
    </row>
  </sheetData>
  <mergeCells count="1">
    <mergeCell ref="A1:E1"/>
  </mergeCells>
  <hyperlinks>
    <hyperlink ref="A3" r:id="rId1" location="" tooltip="" display="livingwage.mit.edu"/>
  </hyperlinks>
  <pageMargins left="0.5" right="0.5" top="0.75" bottom="0.75" header="0.277778" footer="0.277778"/>
  <pageSetup firstPageNumber="1" fitToHeight="1" fitToWidth="1" scale="60" useFirstPageNumber="0" orientation="landscape" pageOrder="downThenOver"/>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